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はじめにお読みください" sheetId="17" r:id="rId1"/>
    <sheet name="調書1-1" sheetId="8" r:id="rId2"/>
    <sheet name="【記載例】調書1-1" sheetId="9" r:id="rId3"/>
    <sheet name="調書1-2" sheetId="16" r:id="rId4"/>
    <sheet name="調書2-1" sheetId="1" r:id="rId5"/>
    <sheet name="調書2-2" sheetId="10" r:id="rId6"/>
    <sheet name="【記載例】調書2" sheetId="14" r:id="rId7"/>
  </sheets>
  <definedNames>
    <definedName name="_xlnm.Print_Area" localSheetId="2">'【記載例】調書1-1'!$A$1:$AS$38</definedName>
    <definedName name="_xlnm.Print_Area" localSheetId="6">【記載例】調書2!$A$1:$AS$31</definedName>
    <definedName name="_xlnm.Print_Area" localSheetId="0">はじめにお読みください!$A$1:$F$18</definedName>
    <definedName name="_xlnm.Print_Area" localSheetId="1">'調書1-1'!$A$1:$AS$37</definedName>
    <definedName name="_xlnm.Print_Area" localSheetId="3">'調書1-2'!$A$1:$P$45</definedName>
    <definedName name="_xlnm.Print_Area" localSheetId="4">'調書2-1'!$A$1:$AS$36</definedName>
    <definedName name="_xlnm.Print_Area" localSheetId="5">'調書2-2'!$A$1:$AS$36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0" l="1"/>
  <c r="C1" i="1"/>
  <c r="AU2" i="8"/>
  <c r="AC9" i="1" s="1"/>
  <c r="L9" i="1" l="1"/>
  <c r="AB9" i="1"/>
  <c r="T9" i="10"/>
  <c r="E9" i="1"/>
  <c r="U9" i="1"/>
  <c r="E9" i="10"/>
  <c r="M9" i="10"/>
  <c r="U9" i="10"/>
  <c r="AC9" i="10"/>
  <c r="F9" i="1"/>
  <c r="V9" i="1"/>
  <c r="F9" i="10"/>
  <c r="V9" i="10"/>
  <c r="H5" i="8"/>
  <c r="O9" i="1"/>
  <c r="AE9" i="1"/>
  <c r="O9" i="10"/>
  <c r="AE9" i="10"/>
  <c r="H9" i="1"/>
  <c r="X9" i="1"/>
  <c r="J5" i="8"/>
  <c r="Q9" i="1"/>
  <c r="Y9" i="1"/>
  <c r="AG9" i="1"/>
  <c r="I9" i="10"/>
  <c r="Q9" i="10"/>
  <c r="Y9" i="10"/>
  <c r="AG9" i="10"/>
  <c r="N9" i="1"/>
  <c r="AD9" i="1"/>
  <c r="N9" i="10"/>
  <c r="AD9" i="10"/>
  <c r="G9" i="1"/>
  <c r="W9" i="1"/>
  <c r="G9" i="10"/>
  <c r="W9" i="10"/>
  <c r="I5" i="8"/>
  <c r="P9" i="1"/>
  <c r="AF9" i="1"/>
  <c r="H9" i="10"/>
  <c r="P9" i="10"/>
  <c r="X9" i="10"/>
  <c r="AF9" i="10"/>
  <c r="I9" i="1"/>
  <c r="J9" i="1"/>
  <c r="R9" i="1"/>
  <c r="Z9" i="1"/>
  <c r="AH9" i="1"/>
  <c r="J9" i="10"/>
  <c r="R9" i="10"/>
  <c r="Z9" i="10"/>
  <c r="AH9" i="10"/>
  <c r="T9" i="1"/>
  <c r="AB9" i="10"/>
  <c r="M9" i="1"/>
  <c r="K9" i="1"/>
  <c r="S9" i="1"/>
  <c r="AA9" i="1"/>
  <c r="AI9" i="1"/>
  <c r="K9" i="10"/>
  <c r="S9" i="10"/>
  <c r="AA9" i="10"/>
  <c r="AI9" i="10"/>
  <c r="L2" i="1"/>
  <c r="L2" i="10"/>
  <c r="L9" i="10"/>
  <c r="AJ15" i="14"/>
  <c r="AM15" i="14" s="1"/>
  <c r="AP15" i="14" s="1"/>
  <c r="AJ13" i="14"/>
  <c r="AM13" i="14"/>
  <c r="AP13" i="14"/>
  <c r="AJ14" i="14"/>
  <c r="AM14" i="14" s="1"/>
  <c r="AP14" i="14" s="1"/>
  <c r="D7" i="16"/>
  <c r="AO13" i="9" l="1"/>
  <c r="AP13" i="9" s="1"/>
  <c r="A28" i="9"/>
  <c r="A27" i="9"/>
  <c r="A26" i="9"/>
  <c r="A25" i="9"/>
  <c r="A24" i="9"/>
  <c r="A23" i="9"/>
  <c r="A22" i="9"/>
  <c r="A21" i="9"/>
  <c r="A20" i="9"/>
  <c r="A19" i="9"/>
  <c r="A18" i="9"/>
  <c r="A17" i="9"/>
  <c r="A16" i="9"/>
  <c r="A15" i="9"/>
  <c r="A14" i="9"/>
  <c r="A13" i="9"/>
  <c r="A12" i="9"/>
  <c r="A11" i="9"/>
  <c r="A10" i="9"/>
  <c r="A9" i="9"/>
  <c r="A27" i="8"/>
  <c r="A26" i="8"/>
  <c r="A25" i="8"/>
  <c r="A24" i="8"/>
  <c r="A23" i="8"/>
  <c r="A22" i="8"/>
  <c r="A21" i="8"/>
  <c r="A20" i="8"/>
  <c r="A19" i="8"/>
  <c r="A18" i="8"/>
  <c r="A17" i="8"/>
  <c r="A16" i="8"/>
  <c r="A15" i="8"/>
  <c r="A14" i="8"/>
  <c r="A13" i="8"/>
  <c r="A12" i="8"/>
  <c r="A11" i="8"/>
  <c r="A10" i="8"/>
  <c r="A9" i="8"/>
  <c r="A8" i="8"/>
  <c r="O11" i="16"/>
  <c r="N11" i="16"/>
  <c r="M11" i="16"/>
  <c r="L11" i="16"/>
  <c r="K11" i="16"/>
  <c r="J11" i="16"/>
  <c r="I11" i="16"/>
  <c r="H11" i="16"/>
  <c r="G11" i="16"/>
  <c r="F11" i="16"/>
  <c r="E11" i="16"/>
  <c r="D11" i="16"/>
  <c r="AN28" i="8"/>
  <c r="AM28" i="8"/>
  <c r="AL28" i="8"/>
  <c r="AK28" i="8"/>
  <c r="AJ28" i="8"/>
  <c r="AI28" i="8"/>
  <c r="AH28" i="8"/>
  <c r="AG28" i="8"/>
  <c r="AF28" i="8"/>
  <c r="AE28" i="8"/>
  <c r="AD28" i="8"/>
  <c r="AC28" i="8"/>
  <c r="AB28" i="8"/>
  <c r="AA28" i="8"/>
  <c r="Z28" i="8"/>
  <c r="Y28" i="8"/>
  <c r="X28" i="8"/>
  <c r="W28" i="8"/>
  <c r="V28" i="8"/>
  <c r="U28" i="8"/>
  <c r="T28" i="8"/>
  <c r="S28" i="8"/>
  <c r="R28" i="8"/>
  <c r="Q28" i="8"/>
  <c r="P28" i="8"/>
  <c r="O28" i="8"/>
  <c r="N28" i="8"/>
  <c r="M28" i="8"/>
  <c r="L28" i="8"/>
  <c r="K28" i="8"/>
  <c r="J28" i="8"/>
  <c r="I28" i="8"/>
  <c r="H28" i="8"/>
  <c r="D5" i="16" l="1"/>
  <c r="P41" i="16"/>
  <c r="O39" i="16"/>
  <c r="N39" i="16"/>
  <c r="M39" i="16"/>
  <c r="L39" i="16"/>
  <c r="K39" i="16"/>
  <c r="J39" i="16"/>
  <c r="I39" i="16"/>
  <c r="H39" i="16"/>
  <c r="G39" i="16"/>
  <c r="F39" i="16"/>
  <c r="E39" i="16"/>
  <c r="D39" i="16"/>
  <c r="P36" i="16"/>
  <c r="P35" i="16"/>
  <c r="P34" i="16"/>
  <c r="P33" i="16"/>
  <c r="P32" i="16"/>
  <c r="P31" i="16"/>
  <c r="P30" i="16"/>
  <c r="P29" i="16"/>
  <c r="P28" i="16"/>
  <c r="P27" i="16"/>
  <c r="P26" i="16"/>
  <c r="P25" i="16"/>
  <c r="P24" i="16"/>
  <c r="P23" i="16"/>
  <c r="P22" i="16"/>
  <c r="P21" i="16"/>
  <c r="P20" i="16"/>
  <c r="P19" i="16"/>
  <c r="P18" i="16"/>
  <c r="P17" i="16"/>
  <c r="P16" i="16"/>
  <c r="P15" i="16"/>
  <c r="P14" i="16"/>
  <c r="P13" i="16"/>
  <c r="P12" i="16"/>
  <c r="AJ31" i="14"/>
  <c r="AM31" i="14" s="1"/>
  <c r="AP31" i="14" s="1"/>
  <c r="AJ30" i="14"/>
  <c r="AM30" i="14" s="1"/>
  <c r="AP30" i="14" s="1"/>
  <c r="AM29" i="14"/>
  <c r="AP29" i="14" s="1"/>
  <c r="AJ29" i="14"/>
  <c r="AJ28" i="14"/>
  <c r="AM28" i="14" s="1"/>
  <c r="AP28" i="14" s="1"/>
  <c r="AJ27" i="14"/>
  <c r="AM27" i="14" s="1"/>
  <c r="AP27" i="14" s="1"/>
  <c r="AJ26" i="14"/>
  <c r="AM26" i="14" s="1"/>
  <c r="AP26" i="14" s="1"/>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AJ21" i="14"/>
  <c r="AM21" i="14" s="1"/>
  <c r="AP21" i="14" s="1"/>
  <c r="AJ20" i="14"/>
  <c r="AM20" i="14" s="1"/>
  <c r="AP20" i="14" s="1"/>
  <c r="AM19" i="14"/>
  <c r="AP19" i="14" s="1"/>
  <c r="AJ19" i="14"/>
  <c r="AJ18" i="14"/>
  <c r="AM18" i="14" s="1"/>
  <c r="AP18" i="14" s="1"/>
  <c r="AJ17" i="14"/>
  <c r="AM17" i="14" s="1"/>
  <c r="AP17" i="14" s="1"/>
  <c r="AJ16" i="14"/>
  <c r="AM16" i="14" s="1"/>
  <c r="AP16" i="14" s="1"/>
  <c r="AJ12" i="14"/>
  <c r="AJ22" i="14" l="1"/>
  <c r="P39" i="16"/>
  <c r="AM12" i="14"/>
  <c r="AM22" i="14" l="1"/>
  <c r="AP12" i="14"/>
  <c r="AP22" i="14" s="1"/>
  <c r="AU27" i="10" l="1"/>
  <c r="AP27" i="10"/>
  <c r="AJ27" i="10"/>
  <c r="AM27" i="10" s="1"/>
  <c r="AU26" i="10"/>
  <c r="AP26" i="10"/>
  <c r="AJ26" i="10"/>
  <c r="AM26" i="10" s="1"/>
  <c r="AU25" i="10"/>
  <c r="AP25" i="10"/>
  <c r="AJ25" i="10"/>
  <c r="AM25" i="10" s="1"/>
  <c r="AU24" i="10"/>
  <c r="AP24" i="10"/>
  <c r="AJ24" i="10"/>
  <c r="AM24" i="10" s="1"/>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U19" i="10"/>
  <c r="AP19" i="10"/>
  <c r="AM19" i="10"/>
  <c r="AJ19" i="10"/>
  <c r="AU18" i="10"/>
  <c r="AP18" i="10"/>
  <c r="AM18" i="10"/>
  <c r="AJ18" i="10"/>
  <c r="AU17" i="10"/>
  <c r="AP17" i="10"/>
  <c r="AM17" i="10"/>
  <c r="AJ17" i="10"/>
  <c r="AP16" i="10"/>
  <c r="AJ16" i="10"/>
  <c r="AM16" i="10" s="1"/>
  <c r="AP15" i="10"/>
  <c r="AM15" i="10"/>
  <c r="AJ15" i="10"/>
  <c r="AP14" i="10"/>
  <c r="AJ14" i="10"/>
  <c r="AM14" i="10" s="1"/>
  <c r="AU13" i="10"/>
  <c r="AP13" i="10"/>
  <c r="AJ13" i="10"/>
  <c r="AM13" i="10" s="1"/>
  <c r="AU12" i="10"/>
  <c r="AP12" i="10"/>
  <c r="AJ12" i="10"/>
  <c r="AM12" i="10" s="1"/>
  <c r="AU11" i="10"/>
  <c r="AP11" i="10"/>
  <c r="AJ11" i="10"/>
  <c r="AM11" i="10" s="1"/>
  <c r="AU10" i="10"/>
  <c r="AP10" i="10"/>
  <c r="AP20" i="10" s="1"/>
  <c r="AJ10" i="10"/>
  <c r="AJ20" i="10" s="1"/>
  <c r="Z3" i="10"/>
  <c r="AM10" i="10" l="1"/>
  <c r="AM20" i="10" s="1"/>
  <c r="Z3" i="1" l="1"/>
  <c r="AP16" i="1"/>
  <c r="AM16" i="1"/>
  <c r="AJ16" i="1"/>
  <c r="AP15" i="1"/>
  <c r="AJ15" i="1"/>
  <c r="AM15" i="1" s="1"/>
  <c r="AP14" i="1"/>
  <c r="AM14" i="1"/>
  <c r="AJ14" i="1"/>
  <c r="AO31" i="9"/>
  <c r="AP31" i="9" s="1"/>
  <c r="AO30" i="9"/>
  <c r="AP30" i="9" s="1"/>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2" i="9"/>
  <c r="AP12" i="9" s="1"/>
  <c r="AO11" i="9"/>
  <c r="AP11" i="9" s="1"/>
  <c r="AO10" i="9"/>
  <c r="AP10" i="9" s="1"/>
  <c r="AO9" i="9"/>
  <c r="J6" i="9"/>
  <c r="I6" i="9"/>
  <c r="H6" i="9"/>
  <c r="D35" i="9" s="1"/>
  <c r="AO30" i="8"/>
  <c r="AP30" i="8" s="1"/>
  <c r="AO29" i="8"/>
  <c r="AP29" i="8" s="1"/>
  <c r="AO27" i="8"/>
  <c r="AP27" i="8" s="1"/>
  <c r="AO26" i="8"/>
  <c r="AP26" i="8" s="1"/>
  <c r="AO25" i="8"/>
  <c r="AP25" i="8" s="1"/>
  <c r="AO24" i="8"/>
  <c r="AP24" i="8" s="1"/>
  <c r="AO23" i="8"/>
  <c r="AP23" i="8" s="1"/>
  <c r="AO22" i="8"/>
  <c r="AP22" i="8" s="1"/>
  <c r="AO21" i="8"/>
  <c r="AP21" i="8" s="1"/>
  <c r="AO20" i="8"/>
  <c r="AP20" i="8" s="1"/>
  <c r="AO19" i="8"/>
  <c r="AP19" i="8" s="1"/>
  <c r="AO18" i="8"/>
  <c r="AP18" i="8" s="1"/>
  <c r="AO17" i="8"/>
  <c r="AP17" i="8" s="1"/>
  <c r="AO16" i="8"/>
  <c r="AP16" i="8" s="1"/>
  <c r="AO15" i="8"/>
  <c r="AP15" i="8" s="1"/>
  <c r="AO14" i="8"/>
  <c r="AP14" i="8" s="1"/>
  <c r="AO13" i="8"/>
  <c r="AP13" i="8" s="1"/>
  <c r="AO12" i="8"/>
  <c r="AP12" i="8" s="1"/>
  <c r="AO11" i="8"/>
  <c r="AP11" i="8" s="1"/>
  <c r="AO10" i="8"/>
  <c r="AP10" i="8" s="1"/>
  <c r="AO9" i="8"/>
  <c r="AP9" i="8" s="1"/>
  <c r="AO8" i="8"/>
  <c r="AI7" i="8"/>
  <c r="D34" i="8"/>
  <c r="AO28" i="8" l="1"/>
  <c r="AP28" i="8" s="1"/>
  <c r="AO29" i="9"/>
  <c r="O7" i="8"/>
  <c r="W7" i="8"/>
  <c r="AE7" i="8"/>
  <c r="AM7" i="8"/>
  <c r="K7" i="8"/>
  <c r="S7" i="8"/>
  <c r="AA7" i="8"/>
  <c r="AN8" i="9"/>
  <c r="AL8" i="9"/>
  <c r="AJ8" i="9"/>
  <c r="AH8" i="9"/>
  <c r="AF8" i="9"/>
  <c r="AD8" i="9"/>
  <c r="AB8" i="9"/>
  <c r="Z8" i="9"/>
  <c r="X8" i="9"/>
  <c r="V8" i="9"/>
  <c r="T8" i="9"/>
  <c r="R8" i="9"/>
  <c r="P8" i="9"/>
  <c r="N8" i="9"/>
  <c r="L8" i="9"/>
  <c r="J8" i="9"/>
  <c r="AM8" i="9"/>
  <c r="AK8" i="9"/>
  <c r="AI8" i="9"/>
  <c r="AG8" i="9"/>
  <c r="AE8" i="9"/>
  <c r="M8" i="9"/>
  <c r="Q8" i="9"/>
  <c r="U8" i="9"/>
  <c r="Y8" i="9"/>
  <c r="AC8" i="9"/>
  <c r="AN7" i="8"/>
  <c r="AL7" i="8"/>
  <c r="AJ7" i="8"/>
  <c r="AH7" i="8"/>
  <c r="AF7" i="8"/>
  <c r="AD7" i="8"/>
  <c r="AB7" i="8"/>
  <c r="Z7" i="8"/>
  <c r="X7" i="8"/>
  <c r="V7" i="8"/>
  <c r="T7" i="8"/>
  <c r="R7" i="8"/>
  <c r="P7" i="8"/>
  <c r="N7" i="8"/>
  <c r="L7" i="8"/>
  <c r="J7" i="8"/>
  <c r="M7" i="8"/>
  <c r="Q7" i="8"/>
  <c r="U7" i="8"/>
  <c r="Y7" i="8"/>
  <c r="AC7" i="8"/>
  <c r="AG7" i="8"/>
  <c r="AK7" i="8"/>
  <c r="AP31" i="8"/>
  <c r="AQ31" i="8" s="1"/>
  <c r="AP8" i="8"/>
  <c r="K8" i="9"/>
  <c r="O8" i="9"/>
  <c r="S8" i="9"/>
  <c r="W8" i="9"/>
  <c r="AA8" i="9"/>
  <c r="AP29" i="9"/>
  <c r="AP32" i="9" s="1"/>
  <c r="AP9" i="9"/>
  <c r="AQ32" i="9" l="1"/>
  <c r="AJ10" i="1"/>
  <c r="AM10" i="1"/>
  <c r="AP10" i="1"/>
  <c r="AU10" i="1"/>
  <c r="AJ11" i="1"/>
  <c r="AM11" i="1"/>
  <c r="AP11" i="1"/>
  <c r="AU11" i="1"/>
  <c r="AJ12" i="1"/>
  <c r="AM12" i="1"/>
  <c r="AP12" i="1"/>
  <c r="AU12" i="1"/>
  <c r="AJ13" i="1"/>
  <c r="AM13" i="1"/>
  <c r="AP13" i="1"/>
  <c r="AU13" i="1"/>
  <c r="AJ17" i="1"/>
  <c r="AM17" i="1"/>
  <c r="AP17" i="1"/>
  <c r="AU17" i="1"/>
  <c r="AJ18" i="1"/>
  <c r="AM18" i="1"/>
  <c r="AP18" i="1"/>
  <c r="AU18" i="1"/>
  <c r="AJ19" i="1"/>
  <c r="AM19" i="1"/>
  <c r="AP19" i="1"/>
  <c r="AU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J20" i="1"/>
  <c r="AM20" i="1"/>
  <c r="AP20" i="1"/>
  <c r="AJ24" i="1"/>
  <c r="AM24" i="1" s="1"/>
  <c r="AP24" i="1"/>
  <c r="AU24" i="1"/>
  <c r="AJ25" i="1"/>
  <c r="AM25" i="1" s="1"/>
  <c r="AP25" i="1"/>
  <c r="AU25" i="1"/>
  <c r="AJ26" i="1"/>
  <c r="AM26" i="1" s="1"/>
  <c r="AP26" i="1"/>
  <c r="AU26" i="1"/>
  <c r="AJ27" i="1"/>
  <c r="AM27" i="1" s="1"/>
  <c r="AP27" i="1"/>
  <c r="AU27" i="1"/>
</calcChain>
</file>

<file path=xl/comments1.xml><?xml version="1.0" encoding="utf-8"?>
<comments xmlns="http://schemas.openxmlformats.org/spreadsheetml/2006/main">
  <authors>
    <author>作成者</author>
  </authors>
  <commentList>
    <comment ref="M7" authorId="0" shapeId="0">
      <text>
        <r>
          <rPr>
            <sz val="9"/>
            <color indexed="81"/>
            <rFont val="MS P ゴシック"/>
            <family val="3"/>
            <charset val="128"/>
          </rPr>
          <t>前年度の平均利用者数を記入。
ただし、前年度に施設外就労していた人を除く（施設外就労後に本体に戻って支援を受けた利用者も除く）。</t>
        </r>
      </text>
    </comment>
  </commentList>
</comments>
</file>

<file path=xl/sharedStrings.xml><?xml version="1.0" encoding="utf-8"?>
<sst xmlns="http://schemas.openxmlformats.org/spreadsheetml/2006/main" count="282" uniqueCount="142">
  <si>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</si>
  <si>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</si>
  <si>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</si>
  <si>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</si>
  <si>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</si>
  <si>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</si>
  <si>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</si>
  <si>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</si>
  <si>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</si>
  <si>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</si>
  <si>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</si>
  <si>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</si>
  <si>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常勤換算後の人数</t>
    <rPh sb="0" eb="2">
      <t>ジョウキン</t>
    </rPh>
    <rPh sb="2" eb="4">
      <t>カンザン</t>
    </rPh>
    <rPh sb="4" eb="5">
      <t>ゴ</t>
    </rPh>
    <rPh sb="6" eb="8">
      <t>ニンズウ</t>
    </rPh>
    <phoneticPr fontId="6"/>
  </si>
  <si>
    <t>週平均の勤務時間</t>
    <rPh sb="0" eb="3">
      <t>シュウヘイキン</t>
    </rPh>
    <rPh sb="4" eb="6">
      <t>キンム</t>
    </rPh>
    <rPh sb="6" eb="8">
      <t>ジカン</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</si>
  <si>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</si>
  <si>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</si>
  <si>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</si>
  <si>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</si>
  <si>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</si>
  <si>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</si>
  <si>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</si>
  <si>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</si>
  <si>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</si>
  <si>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</si>
  <si>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</si>
  <si>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</si>
  <si>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</si>
  <si>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</si>
  <si>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</si>
  <si>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</si>
  <si>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事業所名</t>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</si>
  <si>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</si>
  <si>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</si>
  <si>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</si>
  <si>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</si>
  <si>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</si>
  <si>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</si>
  <si>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</si>
  <si>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</si>
  <si>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</si>
  <si>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</si>
  <si>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</si>
  <si>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</si>
  <si>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</si>
  <si>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</si>
  <si>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</si>
  <si>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</si>
  <si>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</si>
  <si>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</si>
  <si>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</si>
  <si>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</si>
  <si>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</si>
  <si>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</si>
  <si>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</si>
  <si>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</si>
  <si>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事業所番号・事業（施設）名</t>
    <rPh sb="0" eb="3">
      <t>ジギョウショ</t>
    </rPh>
    <rPh sb="3" eb="5">
      <t>バンゴウ</t>
    </rPh>
    <rPh sb="6" eb="8">
      <t>ジギョウ</t>
    </rPh>
    <rPh sb="9" eb="11">
      <t>シセツ</t>
    </rPh>
    <rPh sb="12" eb="13">
      <t>メイ</t>
    </rPh>
    <phoneticPr fontId="6"/>
  </si>
  <si>
    <t>従業者の勤務の体制及び勤務形態一覧表（令和○○年○月分）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5" eb="26">
      <t>ツキ</t>
    </rPh>
    <rPh sb="26" eb="27">
      <t>ブン</t>
    </rPh>
    <phoneticPr fontId="6"/>
  </si>
  <si>
    <t>サービス提供単位※</t>
    <rPh sb="4" eb="6">
      <t>テイキョウ</t>
    </rPh>
    <rPh sb="6" eb="8">
      <t>タンイ</t>
    </rPh>
    <phoneticPr fontId="6"/>
  </si>
  <si>
    <t>　　単位中　　　単位目</t>
    <rPh sb="2" eb="4">
      <t>タンイ</t>
    </rPh>
    <rPh sb="4" eb="5">
      <t>ナカ</t>
    </rPh>
    <rPh sb="8" eb="10">
      <t>タンイ</t>
    </rPh>
    <rPh sb="10" eb="11">
      <t>メ</t>
    </rPh>
    <phoneticPr fontId="6"/>
  </si>
  <si>
    <t>事業所・施設名</t>
    <rPh sb="0" eb="3">
      <t>ジギョウショ</t>
    </rPh>
    <rPh sb="4" eb="6">
      <t>シセツ</t>
    </rPh>
    <rPh sb="6" eb="7">
      <t>メイ</t>
    </rPh>
    <phoneticPr fontId="6"/>
  </si>
  <si>
    <t>○○園</t>
    <rPh sb="2" eb="3">
      <t>エン</t>
    </rPh>
    <phoneticPr fontId="6"/>
  </si>
  <si>
    <t>　20　人</t>
    <rPh sb="4" eb="5">
      <t>ニン</t>
    </rPh>
    <phoneticPr fontId="6"/>
  </si>
  <si>
    <t>12　人</t>
    <rPh sb="3" eb="4">
      <t>ニン</t>
    </rPh>
    <phoneticPr fontId="6"/>
  </si>
  <si>
    <t>平均障害程度区分（生活介護の場合に記載）</t>
    <rPh sb="0" eb="2">
      <t>ヘイキン</t>
    </rPh>
    <rPh sb="2" eb="4">
      <t>ショウガイ</t>
    </rPh>
    <rPh sb="4" eb="6">
      <t>テイド</t>
    </rPh>
    <rPh sb="6" eb="8">
      <t>クブン</t>
    </rPh>
    <phoneticPr fontId="6"/>
  </si>
  <si>
    <t>４週の合計</t>
    <rPh sb="1" eb="2">
      <t>シュウ</t>
    </rPh>
    <rPh sb="3" eb="5">
      <t>ゴウケイ</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</si>
  <si>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</si>
  <si>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</si>
  <si>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</si>
  <si>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</si>
  <si>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</si>
  <si>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</si>
  <si>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</si>
  <si>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</si>
  <si>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</si>
  <si>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</si>
  <si>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</si>
  <si>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</si>
  <si>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常勤・専従</t>
  </si>
  <si>
    <t>Ｄ</t>
    <phoneticPr fontId="6"/>
  </si>
  <si>
    <t>Ｅ</t>
    <phoneticPr fontId="6"/>
  </si>
  <si>
    <t>←必ず記入</t>
    <rPh sb="1" eb="2">
      <t>カナラ</t>
    </rPh>
    <rPh sb="3" eb="5">
      <t>キニュウ</t>
    </rPh>
    <phoneticPr fontId="6"/>
  </si>
  <si>
    <t>　</t>
  </si>
  <si>
    <t>管理者</t>
    <rPh sb="0" eb="3">
      <t>カンリシャ</t>
    </rPh>
    <phoneticPr fontId="6"/>
  </si>
  <si>
    <t>サービス管理責任者</t>
    <rPh sb="4" eb="6">
      <t>カンリ</t>
    </rPh>
    <rPh sb="6" eb="9">
      <t>セキニンシャ</t>
    </rPh>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</si>
  <si>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</si>
  <si>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</si>
  <si>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</si>
  <si>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利用者</t>
    <rPh sb="0" eb="3">
      <t>リヨウシャ</t>
    </rPh>
    <phoneticPr fontId="6"/>
  </si>
  <si>
    <t>延べ利
用者数</t>
    <rPh sb="0" eb="1">
      <t>ノ</t>
    </rPh>
    <rPh sb="2" eb="3">
      <t>リ</t>
    </rPh>
    <rPh sb="4" eb="5">
      <t>ヨウ</t>
    </rPh>
    <rPh sb="5" eb="6">
      <t>シャ</t>
    </rPh>
    <rPh sb="6" eb="7">
      <t>スウ</t>
    </rPh>
    <phoneticPr fontId="6"/>
  </si>
  <si>
    <t>月別開所日数</t>
    <rPh sb="0" eb="1">
      <t>ゲツ</t>
    </rPh>
    <rPh sb="1" eb="2">
      <t>ベツ</t>
    </rPh>
    <rPh sb="2" eb="4">
      <t>カイショ</t>
    </rPh>
    <rPh sb="4" eb="6">
      <t>ニッスウ</t>
    </rPh>
    <phoneticPr fontId="6"/>
  </si>
  <si>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6"/>
  </si>
  <si>
    <t>＊前年度における事業実績が６月以上である場合入力してください。（６月未満の場合は，定員の９０％を利用者数とする。）</t>
    <phoneticPr fontId="6"/>
  </si>
  <si>
    <t>事業所番号・名</t>
    <rPh sb="0" eb="3">
      <t>ジギョウショ</t>
    </rPh>
    <rPh sb="3" eb="5">
      <t>バンゴウ</t>
    </rPh>
    <rPh sb="6" eb="7">
      <t>ナ</t>
    </rPh>
    <phoneticPr fontId="6"/>
  </si>
  <si>
    <t>※黄色のセルは入力しないでください</t>
    <phoneticPr fontId="6"/>
  </si>
  <si>
    <t>受給者番号</t>
    <rPh sb="0" eb="3">
      <t>ジュキュウシャ</t>
    </rPh>
    <rPh sb="3" eb="5">
      <t>バンゴウ</t>
    </rPh>
    <phoneticPr fontId="6"/>
  </si>
  <si>
    <t>神戸市</t>
    <rPh sb="0" eb="2">
      <t>コウベシ</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</si>
  <si>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</si>
  <si>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</si>
  <si>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区分５</t>
  </si>
  <si>
    <t>障害支援区分</t>
    <rPh sb="0" eb="2">
      <t>ショウガイ</t>
    </rPh>
    <rPh sb="2" eb="4">
      <t>シエン</t>
    </rPh>
    <rPh sb="4" eb="6">
      <t>クブン</t>
    </rPh>
    <phoneticPr fontId="6"/>
  </si>
  <si>
    <t>必要な人員配置</t>
    <rPh sb="0" eb="2">
      <t>ヒツヨウ</t>
    </rPh>
    <rPh sb="3" eb="5">
      <t>ジンイン</t>
    </rPh>
    <rPh sb="5" eb="7">
      <t>ハイチ</t>
    </rPh>
    <phoneticPr fontId="6"/>
  </si>
  <si>
    <t>社会福祉士</t>
    <rPh sb="0" eb="2">
      <t>シャカイ</t>
    </rPh>
    <rPh sb="2" eb="4">
      <t>フクシ</t>
    </rPh>
    <rPh sb="4" eb="5">
      <t>シ</t>
    </rPh>
    <phoneticPr fontId="6"/>
  </si>
  <si>
    <t>介護福祉士</t>
    <rPh sb="0" eb="2">
      <t>カイゴ</t>
    </rPh>
    <rPh sb="2" eb="5">
      <t>フクシシ</t>
    </rPh>
    <phoneticPr fontId="6"/>
  </si>
  <si>
    <t>事前調書２　</t>
  </si>
  <si>
    <t>※複数の単位がある場合は、シートをコピーしてください。</t>
    <rPh sb="1" eb="3">
      <t>フクスウ</t>
    </rPh>
    <rPh sb="4" eb="6">
      <t>タンイ</t>
    </rPh>
    <rPh sb="9" eb="11">
      <t>バアイ</t>
    </rPh>
    <phoneticPr fontId="6"/>
  </si>
  <si>
    <t>（6：1）　　　　2.0</t>
    <phoneticPr fontId="6"/>
  </si>
  <si>
    <t>◇　平均利用者数算定シート（自立訓練）</t>
    <rPh sb="2" eb="4">
      <t>ヘイキン</t>
    </rPh>
    <rPh sb="4" eb="7">
      <t>リヨウシャ</t>
    </rPh>
    <rPh sb="7" eb="8">
      <t>スウ</t>
    </rPh>
    <rPh sb="8" eb="10">
      <t>サンテイ</t>
    </rPh>
    <rPh sb="14" eb="18">
      <t>ジリツクンレン</t>
    </rPh>
    <phoneticPr fontId="6"/>
  </si>
  <si>
    <t>自立生活援助</t>
  </si>
  <si>
    <t>地域生活支援員</t>
    <rPh sb="0" eb="2">
      <t>チイキ</t>
    </rPh>
    <rPh sb="2" eb="4">
      <t>セイカツ</t>
    </rPh>
    <phoneticPr fontId="6"/>
  </si>
  <si>
    <t>注５　１日の勤務時間数は、実際の勤務時間数を記入してください。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6"/>
  </si>
  <si>
    <t>事業所番号と事業所名を入力してください。&gt;&gt;&gt;</t>
    <rPh sb="0" eb="3">
      <t>ジギョウショ</t>
    </rPh>
    <rPh sb="3" eb="5">
      <t>バンゴウ</t>
    </rPh>
    <rPh sb="6" eb="9">
      <t>ジギョウショ</t>
    </rPh>
    <rPh sb="9" eb="10">
      <t>メイ</t>
    </rPh>
    <rPh sb="11" eb="13">
      <t>ニュウリョク</t>
    </rPh>
    <phoneticPr fontId="6"/>
  </si>
  <si>
    <t>事業所
番号</t>
    <rPh sb="0" eb="3">
      <t>ジギョウショ</t>
    </rPh>
    <rPh sb="4" eb="6">
      <t>バンゴウ</t>
    </rPh>
    <phoneticPr fontId="6"/>
  </si>
  <si>
    <t>○○園</t>
    <phoneticPr fontId="6"/>
  </si>
  <si>
    <t>事前調書1-2　前年度平均利用者数</t>
    <rPh sb="0" eb="2">
      <t>ジゼン</t>
    </rPh>
    <rPh sb="2" eb="4">
      <t>チョウショ</t>
    </rPh>
    <rPh sb="8" eb="11">
      <t>ゼンネンド</t>
    </rPh>
    <rPh sb="11" eb="13">
      <t>ヘイキン</t>
    </rPh>
    <rPh sb="13" eb="17">
      <t>リヨウシャスウ</t>
    </rPh>
    <phoneticPr fontId="6"/>
  </si>
  <si>
    <t>事前調書2-1　</t>
    <rPh sb="0" eb="2">
      <t>ジゼン</t>
    </rPh>
    <rPh sb="2" eb="4">
      <t>チョウショ</t>
    </rPh>
    <phoneticPr fontId="6"/>
  </si>
  <si>
    <t>事前調書2-2</t>
    <rPh sb="0" eb="2">
      <t>ジゼン</t>
    </rPh>
    <rPh sb="2" eb="4">
      <t>チョウショ</t>
    </rPh>
    <phoneticPr fontId="6"/>
  </si>
  <si>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</si>
  <si>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</si>
  <si>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</si>
  <si>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</si>
  <si>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</si>
  <si>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調書１ー１</t>
    <rPh sb="0" eb="2">
      <t>チョウショ</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</si>
  <si>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</si>
  <si>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必須</t>
    <rPh sb="0" eb="2">
      <t>ヒッス</t>
    </rPh>
    <phoneticPr fontId="6"/>
  </si>
  <si>
    <t>調書１ー２</t>
    <rPh sb="0" eb="2">
      <t>チョウショ</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</si>
  <si>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</si>
  <si>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調書２ー１、２－２（２か月分）</t>
    <rPh sb="0" eb="2">
      <t>チョウショ</t>
    </rPh>
    <rPh sb="12" eb="14">
      <t>ゲツブン</t>
    </rPh>
    <phoneticPr fontId="6"/>
  </si>
  <si>
    <r>
      <t>従業者の出退勤</t>
    </r>
    <r>
      <rPr>
        <sz val="11"/>
        <color rgb="FFFF0000"/>
        <rFont val="Meiryo UI"/>
        <family val="3"/>
        <charset val="128"/>
      </rPr>
      <t>（実績）</t>
    </r>
    <r>
      <rPr>
        <sz val="11"/>
        <rFont val="Meiryo UI"/>
        <family val="3"/>
        <charset val="128"/>
      </rPr>
      <t>の状況</t>
    </r>
    <rPh sb="0" eb="3">
      <t>ジュウギョウシャ</t>
    </rPh>
    <rPh sb="4" eb="7">
      <t>シュッタイキン</t>
    </rPh>
    <rPh sb="8" eb="10">
      <t>ジッセキ</t>
    </rPh>
    <rPh sb="12" eb="14">
      <t>ジョウキョウ</t>
    </rPh>
    <phoneticPr fontId="6"/>
  </si>
  <si>
    <t>２．作成の流れ</t>
    <rPh sb="2" eb="4">
      <t>サクセイ</t>
    </rPh>
    <rPh sb="5" eb="6">
      <t>ナガ</t>
    </rPh>
    <phoneticPr fontId="6"/>
  </si>
  <si>
    <t>流れ</t>
    <rPh sb="0" eb="1">
      <t>ナガ</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</si>
  <si>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</si>
  <si>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</si>
  <si>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</si>
  <si>
    <t>事前調書1-1のセル「D２」に運営指導年月日を入力してください。
（この日付を入れることで、各調書に日付が自動的に反映されます。）
（就労定着支援もこの作業は行ってください。）</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</si>
  <si>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6"/>
  </si>
  <si>
    <t>施設の月毎の開所日数を入力してください。
（運営指導前月は開所日に１を入力してください。）</t>
    <rPh sb="0" eb="2">
      <t>シセツ</t>
    </rPh>
    <rPh sb="3" eb="5">
      <t>ツキゴト</t>
    </rPh>
    <rPh sb="6" eb="8">
      <t>カイショ</t>
    </rPh>
    <rPh sb="8" eb="10">
      <t>ニッスウ</t>
    </rPh>
    <rPh sb="11" eb="13">
      <t>ニュウリョク</t>
    </rPh>
    <rPh sb="22" eb="24">
      <t>ウンエイ</t>
    </rPh>
    <rPh sb="24" eb="26">
      <t>シドウ</t>
    </rPh>
    <rPh sb="26" eb="28">
      <t>ゼンゲツ</t>
    </rPh>
    <rPh sb="29" eb="31">
      <t>カイショ</t>
    </rPh>
    <rPh sb="31" eb="32">
      <t>ビ</t>
    </rPh>
    <rPh sb="35" eb="37">
      <t>ニュウリョク</t>
    </rPh>
    <phoneticPr fontId="6"/>
  </si>
  <si>
    <t>事前調書１　月別利用者状況表（運営指導前月までの3か月間の状況）</t>
    <rPh sb="0" eb="2">
      <t>ジゼン</t>
    </rPh>
    <rPh sb="2" eb="4">
      <t>チョウショ</t>
    </rPh>
    <rPh sb="6" eb="8">
      <t>ツキベツ</t>
    </rPh>
    <rPh sb="8" eb="11">
      <t>リヨウシャ</t>
    </rPh>
    <rPh sb="11" eb="13">
      <t>ジョウキョウ</t>
    </rPh>
    <rPh sb="13" eb="14">
      <t>ヒョウ</t>
    </rPh>
    <rPh sb="15" eb="17">
      <t>ウンエイ</t>
    </rPh>
    <rPh sb="17" eb="19">
      <t>シドウ</t>
    </rPh>
    <rPh sb="19" eb="21">
      <t>ゼンゲツ</t>
    </rPh>
    <rPh sb="26" eb="27">
      <t>ゲツ</t>
    </rPh>
    <rPh sb="27" eb="28">
      <t>カン</t>
    </rPh>
    <rPh sb="29" eb="31">
      <t>ジョウキョウ</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</si>
  <si>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7" eb="19">
      <t>ウンエイ</t>
    </rPh>
    <rPh sb="19" eb="21">
      <t>シドウ</t>
    </rPh>
    <rPh sb="21" eb="23">
      <t>チョッキン</t>
    </rPh>
    <rPh sb="26" eb="28">
      <t>ゲツカン</t>
    </rPh>
    <rPh sb="29" eb="31">
      <t>ジョウキョウ</t>
    </rPh>
    <phoneticPr fontId="6"/>
  </si>
  <si>
    <t>運営指導日</t>
    <rPh sb="0" eb="2">
      <t>ウンエイ</t>
    </rPh>
    <rPh sb="2" eb="4">
      <t>シドウ</t>
    </rPh>
    <rPh sb="4" eb="5">
      <t>ヒ</t>
    </rPh>
    <phoneticPr fontId="6"/>
  </si>
  <si>
    <t>（２）　個別支援計画に利用者が同意した日</t>
    <rPh sb="11" eb="14">
      <t>リヨウシャ</t>
    </rPh>
    <phoneticPr fontId="3"/>
  </si>
  <si>
    <t xml:space="preserve"> （１）　アセスメント又はモニタリング実施日</t>
    <rPh sb="10" eb="11">
      <t>マタ</t>
    </rPh>
    <rPh sb="15" eb="17">
      <t>ジッシ</t>
    </rPh>
    <rPh sb="17" eb="18">
      <t>マタ</t>
    </rPh>
    <phoneticPr fontId="3"/>
  </si>
  <si>
    <t>（３）　計　画
開始日</t>
    <rPh sb="1" eb="3">
      <t>ケイカク</t>
    </rPh>
    <rPh sb="6" eb="7">
      <t>ガ</t>
    </rPh>
    <rPh sb="8" eb="11">
      <t>カイシビ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</si>
</sst>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_);[Red]\(#,##0.0\)"/>
    <numFmt numFmtId="178" formatCode="#,##0.0;[Red]\-#,##0.0"/>
    <numFmt numFmtId="179" formatCode="[$-411]ge\.m\.d;@"/>
    <numFmt numFmtId="180" formatCode="#&quot;月&quot;"/>
    <numFmt numFmtId="181" formatCode="ggge&quot;年&quot;m&quot;月&quot;"/>
    <numFmt numFmtId="182" formatCode="#,##0.0_ "/>
    <numFmt numFmtId="183" formatCode="General\ &quot;人&quot;"/>
    <numFmt numFmtId="184" formatCode="#,##0.0_ &quot;人&quot;"/>
    <numFmt numFmtId="185" formatCode="#,##0_ "/>
    <numFmt numFmtId="186" formatCode="0_ "/>
    <numFmt numFmtId="187" formatCode="ge\.m"/>
    <numFmt numFmtId="188" formatCode="0.0"/>
  </numFmts>
  <fonts count="45">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4"/>
      <color theme="1"/>
      <name val="ＭＳ 明朝"/>
      <family val="1"/>
      <charset val="128"/>
    </font>
    <font>
      <sz val="11"/>
      <color theme="1"/>
      <name val="ＭＳ 明朝"/>
      <family val="1"/>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sz val="14"/>
      <name val="ＭＳ 明朝"/>
      <family val="1"/>
      <charset val="128"/>
    </font>
    <font>
      <sz val="9"/>
      <color indexed="81"/>
      <name val="MS P ゴシック"/>
      <family val="3"/>
      <charset val="128"/>
    </font>
    <font>
      <sz val="18"/>
      <color rgb="FFFF0000"/>
      <name val="ＭＳ 明朝"/>
      <family val="1"/>
      <charset val="128"/>
    </font>
    <font>
      <sz val="11"/>
      <name val="ＭＳ 明朝"/>
      <family val="1"/>
      <charset val="128"/>
    </font>
    <font>
      <sz val="14"/>
      <color rgb="FFFF0000"/>
      <name val="ＭＳ 明朝"/>
      <family val="1"/>
      <charset val="128"/>
    </font>
    <font>
      <sz val="20"/>
      <name val="ＭＳ 明朝"/>
      <family val="1"/>
      <charset val="128"/>
    </font>
    <font>
      <sz val="12"/>
      <color rgb="FFFF0000"/>
      <name val="ＭＳ 明朝"/>
      <family val="1"/>
      <charset val="128"/>
    </font>
    <font>
      <sz val="12"/>
      <name val="ＭＳ 明朝"/>
      <family val="1"/>
      <charset val="128"/>
    </font>
    <font>
      <sz val="12"/>
      <color indexed="16"/>
      <name val="ＭＳ 明朝"/>
      <family val="1"/>
      <charset val="128"/>
    </font>
    <font>
      <sz val="9"/>
      <name val="ＭＳ 明朝"/>
      <family val="1"/>
      <charset val="128"/>
    </font>
    <font>
      <i/>
      <sz val="11"/>
      <color indexed="16"/>
      <name val="ＭＳ 明朝"/>
      <family val="1"/>
      <charset val="128"/>
    </font>
    <font>
      <sz val="10"/>
      <name val="ＭＳ 明朝"/>
      <family val="1"/>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47"/>
        <bgColor indexed="64"/>
      </patternFill>
    </fill>
    <fill>
      <patternFill patternType="solid">
        <fgColor indexed="4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s>
  <borders count="78">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6" fillId="0" borderId="0">
      <alignment vertical="center"/>
    </xf>
    <xf numFmtId="0" fontId="23" fillId="0" borderId="0">
      <alignment vertical="center"/>
    </xf>
    <xf numFmtId="38" fontId="16"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44" fillId="0" borderId="0" applyNumberFormat="0" applyFill="0" applyBorder="0" applyAlignment="0" applyProtection="0"/>
  </cellStyleXfs>
  <cellXfs count="590">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0" borderId="42" xfId="2" applyFont="1" applyFill="1" applyBorder="1" applyAlignment="1">
      <alignment horizontal="center" vertical="center" shrinkToFit="1"/>
    </xf>
    <xf numFmtId="0" fontId="4" fillId="0" borderId="41" xfId="2" applyFont="1" applyFill="1" applyBorder="1" applyAlignment="1">
      <alignment horizontal="center" vertical="center" shrinkToFit="1"/>
    </xf>
    <xf numFmtId="0" fontId="4" fillId="0" borderId="46"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4" fillId="0" borderId="0" xfId="2" applyFont="1" applyAlignment="1">
      <alignment vertical="center"/>
    </xf>
    <xf numFmtId="0" fontId="15" fillId="0" borderId="0" xfId="4" applyFont="1">
      <alignment vertical="center"/>
    </xf>
    <xf numFmtId="176" fontId="4" fillId="0" borderId="0" xfId="2" applyNumberFormat="1" applyFont="1" applyFill="1" applyBorder="1" applyAlignment="1">
      <alignment horizontal="center" vertical="center"/>
    </xf>
    <xf numFmtId="0" fontId="4" fillId="0" borderId="36" xfId="2" applyFont="1" applyFill="1" applyBorder="1" applyAlignment="1">
      <alignment horizontal="center" vertical="center"/>
    </xf>
    <xf numFmtId="0" fontId="20" fillId="0" borderId="0" xfId="4" applyFont="1">
      <alignment vertical="center"/>
    </xf>
    <xf numFmtId="0" fontId="19" fillId="0" borderId="0" xfId="4" applyFont="1" applyBorder="1" applyAlignment="1">
      <alignment vertical="center"/>
    </xf>
    <xf numFmtId="0" fontId="21" fillId="0" borderId="0" xfId="4" applyFont="1" applyBorder="1" applyAlignment="1">
      <alignment vertical="center"/>
    </xf>
    <xf numFmtId="0" fontId="22" fillId="0" borderId="0" xfId="4" applyFont="1" applyBorder="1" applyAlignment="1">
      <alignment horizontal="left" vertical="center"/>
    </xf>
    <xf numFmtId="0" fontId="20" fillId="0" borderId="0" xfId="4" applyFont="1" applyBorder="1" applyAlignment="1">
      <alignment horizontal="right" vertical="center"/>
    </xf>
    <xf numFmtId="0" fontId="20" fillId="0" borderId="0" xfId="4" applyFont="1" applyBorder="1" applyAlignment="1">
      <alignment vertical="center"/>
    </xf>
    <xf numFmtId="0" fontId="20" fillId="0" borderId="0" xfId="4" applyFont="1" applyBorder="1" applyAlignment="1">
      <alignment horizontal="center" vertical="center"/>
    </xf>
    <xf numFmtId="0" fontId="17" fillId="0" borderId="0" xfId="4" applyFont="1" applyBorder="1" applyAlignment="1">
      <alignment horizontal="center" vertical="center"/>
    </xf>
    <xf numFmtId="0" fontId="17" fillId="6" borderId="30" xfId="4" quotePrefix="1" applyNumberFormat="1" applyFont="1" applyFill="1" applyBorder="1" applyAlignment="1">
      <alignment horizontal="center" vertical="center" shrinkToFit="1"/>
    </xf>
    <xf numFmtId="0" fontId="17" fillId="6" borderId="32" xfId="4" quotePrefix="1" applyNumberFormat="1" applyFont="1" applyFill="1" applyBorder="1" applyAlignment="1">
      <alignment horizontal="center" vertical="center" shrinkToFit="1"/>
    </xf>
    <xf numFmtId="0" fontId="17" fillId="6" borderId="29" xfId="4" quotePrefix="1" applyNumberFormat="1" applyFont="1" applyFill="1" applyBorder="1" applyAlignment="1">
      <alignment horizontal="center" vertical="center" shrinkToFit="1"/>
    </xf>
    <xf numFmtId="14" fontId="17" fillId="6" borderId="6" xfId="4" quotePrefix="1" applyNumberFormat="1" applyFont="1" applyFill="1" applyBorder="1" applyAlignment="1">
      <alignment horizontal="center" vertical="center" shrinkToFit="1"/>
    </xf>
    <xf numFmtId="0" fontId="17" fillId="6" borderId="7" xfId="4" quotePrefix="1" applyNumberFormat="1" applyFont="1" applyFill="1" applyBorder="1" applyAlignment="1">
      <alignment horizontal="center" vertical="center" shrinkToFit="1"/>
    </xf>
    <xf numFmtId="0" fontId="17" fillId="6" borderId="5" xfId="4" quotePrefix="1" applyNumberFormat="1" applyFont="1" applyFill="1" applyBorder="1" applyAlignment="1">
      <alignment horizontal="center" vertical="center" shrinkToFit="1"/>
    </xf>
    <xf numFmtId="0" fontId="14" fillId="0" borderId="31" xfId="4" applyFont="1" applyBorder="1" applyAlignment="1">
      <alignment horizontal="center" vertical="center"/>
    </xf>
    <xf numFmtId="49" fontId="14" fillId="0" borderId="22" xfId="4" quotePrefix="1" applyNumberFormat="1" applyFont="1" applyBorder="1" applyAlignment="1">
      <alignment horizontal="center" vertical="center"/>
    </xf>
    <xf numFmtId="0" fontId="14" fillId="0" borderId="22" xfId="4" quotePrefix="1" applyFont="1" applyBorder="1" applyAlignment="1">
      <alignment horizontal="center" vertical="center" wrapText="1"/>
    </xf>
    <xf numFmtId="49" fontId="14" fillId="0" borderId="22" xfId="4" quotePrefix="1" applyNumberFormat="1" applyFont="1" applyBorder="1" applyAlignment="1">
      <alignment horizontal="center" vertical="center" wrapText="1"/>
    </xf>
    <xf numFmtId="179" fontId="14" fillId="0" borderId="22" xfId="4" quotePrefix="1" applyNumberFormat="1" applyFont="1" applyBorder="1" applyAlignment="1">
      <alignment horizontal="center" vertical="center" shrinkToFit="1"/>
    </xf>
    <xf numFmtId="0" fontId="14" fillId="0" borderId="22" xfId="4" quotePrefix="1" applyNumberFormat="1" applyFont="1" applyBorder="1" applyAlignment="1">
      <alignment horizontal="center" vertical="center"/>
    </xf>
    <xf numFmtId="0" fontId="14" fillId="0" borderId="12" xfId="4" quotePrefix="1" applyNumberFormat="1" applyFont="1" applyBorder="1" applyAlignment="1">
      <alignment horizontal="center" vertical="center"/>
    </xf>
    <xf numFmtId="0" fontId="14" fillId="0" borderId="31" xfId="4" applyNumberFormat="1" applyFont="1" applyBorder="1" applyAlignment="1">
      <alignment horizontal="center" vertical="center"/>
    </xf>
    <xf numFmtId="0" fontId="14" fillId="0" borderId="20" xfId="4" applyNumberFormat="1" applyFont="1" applyBorder="1" applyAlignment="1">
      <alignment horizontal="center" vertical="center"/>
    </xf>
    <xf numFmtId="0" fontId="14" fillId="0" borderId="16" xfId="4" applyNumberFormat="1" applyFont="1" applyBorder="1" applyAlignment="1">
      <alignment horizontal="center" vertical="center"/>
    </xf>
    <xf numFmtId="0" fontId="14" fillId="6" borderId="16" xfId="4" applyNumberFormat="1" applyFont="1" applyFill="1" applyBorder="1" applyAlignment="1">
      <alignment horizontal="center" vertical="center"/>
    </xf>
    <xf numFmtId="179" fontId="14" fillId="7" borderId="22" xfId="4" applyNumberFormat="1" applyFont="1" applyFill="1" applyBorder="1" applyAlignment="1">
      <alignment horizontal="center" vertical="center" shrinkToFit="1"/>
    </xf>
    <xf numFmtId="179" fontId="14" fillId="7" borderId="60" xfId="4" applyNumberFormat="1" applyFont="1" applyFill="1" applyBorder="1" applyAlignment="1">
      <alignment horizontal="center" vertical="center" shrinkToFit="1"/>
    </xf>
    <xf numFmtId="0" fontId="14" fillId="0" borderId="17" xfId="4" applyFont="1" applyBorder="1" applyAlignment="1">
      <alignment horizontal="center" vertical="center"/>
    </xf>
    <xf numFmtId="49" fontId="14" fillId="0" borderId="12" xfId="4" quotePrefix="1" applyNumberFormat="1" applyFont="1" applyBorder="1" applyAlignment="1">
      <alignment horizontal="center" vertical="center"/>
    </xf>
    <xf numFmtId="179" fontId="14" fillId="0" borderId="12" xfId="4" quotePrefix="1" applyNumberFormat="1" applyFont="1" applyBorder="1" applyAlignment="1">
      <alignment horizontal="center" vertical="center" shrinkToFit="1"/>
    </xf>
    <xf numFmtId="0" fontId="14" fillId="0" borderId="17" xfId="4" applyNumberFormat="1" applyFont="1" applyBorder="1" applyAlignment="1">
      <alignment horizontal="center" vertical="center"/>
    </xf>
    <xf numFmtId="0" fontId="14" fillId="0" borderId="19" xfId="4" applyNumberFormat="1" applyFont="1" applyBorder="1" applyAlignment="1">
      <alignment horizontal="center" vertical="center"/>
    </xf>
    <xf numFmtId="0" fontId="14" fillId="0" borderId="18" xfId="4" applyNumberFormat="1" applyFont="1" applyBorder="1" applyAlignment="1">
      <alignment horizontal="center" vertical="center"/>
    </xf>
    <xf numFmtId="49" fontId="14" fillId="0" borderId="12" xfId="4" quotePrefix="1" applyNumberFormat="1" applyFont="1" applyBorder="1" applyAlignment="1">
      <alignment horizontal="center" vertical="center" wrapText="1"/>
    </xf>
    <xf numFmtId="0" fontId="14" fillId="0" borderId="17" xfId="4" quotePrefix="1" applyNumberFormat="1" applyFont="1" applyBorder="1" applyAlignment="1">
      <alignment horizontal="center" vertical="center"/>
    </xf>
    <xf numFmtId="0" fontId="15" fillId="8" borderId="17" xfId="4" applyFont="1" applyFill="1" applyBorder="1">
      <alignment vertical="center"/>
    </xf>
    <xf numFmtId="0" fontId="17" fillId="6" borderId="58" xfId="6" applyNumberFormat="1" applyFont="1" applyFill="1" applyBorder="1" applyAlignment="1">
      <alignment horizontal="center" vertical="center" shrinkToFit="1"/>
    </xf>
    <xf numFmtId="0" fontId="14" fillId="6" borderId="58" xfId="4" applyNumberFormat="1" applyFont="1" applyFill="1" applyBorder="1" applyAlignment="1">
      <alignment horizontal="center" vertical="center" shrinkToFit="1"/>
    </xf>
    <xf numFmtId="0" fontId="14" fillId="6" borderId="41" xfId="4" applyNumberFormat="1" applyFont="1" applyFill="1" applyBorder="1" applyAlignment="1">
      <alignment horizontal="center" vertical="center" shrinkToFit="1"/>
    </xf>
    <xf numFmtId="0" fontId="15" fillId="8" borderId="6" xfId="4" applyFont="1" applyFill="1" applyBorder="1">
      <alignment vertical="center"/>
    </xf>
    <xf numFmtId="0" fontId="14" fillId="0" borderId="45" xfId="4" applyNumberFormat="1" applyFont="1" applyBorder="1" applyAlignment="1">
      <alignment horizontal="center" vertical="center" shrinkToFit="1"/>
    </xf>
    <xf numFmtId="0" fontId="14" fillId="0" borderId="42" xfId="4" applyNumberFormat="1" applyFont="1" applyBorder="1" applyAlignment="1">
      <alignment horizontal="center" vertical="center" shrinkToFit="1"/>
    </xf>
    <xf numFmtId="0" fontId="14" fillId="0" borderId="44" xfId="4" applyNumberFormat="1" applyFont="1" applyBorder="1" applyAlignment="1">
      <alignment horizontal="center" vertical="center" shrinkToFit="1"/>
    </xf>
    <xf numFmtId="0" fontId="14" fillId="0" borderId="41" xfId="4" applyNumberFormat="1" applyFont="1" applyBorder="1" applyAlignment="1">
      <alignment horizontal="center" vertical="center" shrinkToFit="1"/>
    </xf>
    <xf numFmtId="0" fontId="15" fillId="0" borderId="0" xfId="4" applyFont="1" applyFill="1" applyBorder="1">
      <alignment vertical="center"/>
    </xf>
    <xf numFmtId="0" fontId="14" fillId="0" borderId="0" xfId="4" applyFont="1" applyFill="1" applyBorder="1" applyAlignment="1">
      <alignment horizontal="left" vertical="center"/>
    </xf>
    <xf numFmtId="0" fontId="14" fillId="0" borderId="0" xfId="4" applyFont="1" applyBorder="1" applyAlignment="1">
      <alignment horizontal="center" vertical="center"/>
    </xf>
    <xf numFmtId="0" fontId="14" fillId="0" borderId="0" xfId="4" applyFont="1" applyFill="1" applyBorder="1" applyAlignment="1">
      <alignment horizontal="center" vertical="center"/>
    </xf>
    <xf numFmtId="2" fontId="14" fillId="6" borderId="58" xfId="4" applyNumberFormat="1" applyFont="1" applyFill="1" applyBorder="1" applyAlignment="1">
      <alignment horizontal="center" vertical="center"/>
    </xf>
    <xf numFmtId="0" fontId="18" fillId="0" borderId="0" xfId="4" applyFont="1" applyAlignment="1">
      <alignment horizontal="left" vertical="center"/>
    </xf>
    <xf numFmtId="0" fontId="18" fillId="0" borderId="0" xfId="4" applyFont="1">
      <alignment vertical="center"/>
    </xf>
    <xf numFmtId="0" fontId="26" fillId="0" borderId="0" xfId="4" applyFont="1" applyAlignment="1">
      <alignment horizontal="left" vertical="center"/>
    </xf>
    <xf numFmtId="0" fontId="14" fillId="0" borderId="0" xfId="4" applyFont="1" applyAlignment="1">
      <alignment horizontal="left" vertical="center"/>
    </xf>
    <xf numFmtId="0" fontId="14" fillId="0" borderId="0" xfId="4" applyFont="1">
      <alignment vertical="center"/>
    </xf>
    <xf numFmtId="0" fontId="26" fillId="0" borderId="0" xfId="4" applyFont="1">
      <alignment vertical="center"/>
    </xf>
    <xf numFmtId="0" fontId="26" fillId="0" borderId="0" xfId="4" quotePrefix="1" applyFont="1" applyAlignment="1">
      <alignment horizontal="right" vertical="top"/>
    </xf>
    <xf numFmtId="0" fontId="20" fillId="0" borderId="0" xfId="4" quotePrefix="1" applyFont="1" applyAlignment="1">
      <alignment horizontal="left" vertical="top"/>
    </xf>
    <xf numFmtId="0" fontId="26" fillId="0" borderId="0" xfId="4" applyFont="1" applyAlignment="1">
      <alignment vertical="center"/>
    </xf>
    <xf numFmtId="0" fontId="26" fillId="0" borderId="0" xfId="4" quotePrefix="1" applyFont="1" applyAlignment="1">
      <alignment horizontal="right" vertical="center"/>
    </xf>
    <xf numFmtId="0" fontId="20" fillId="0" borderId="0" xfId="4" applyFont="1" applyAlignment="1">
      <alignment vertical="center"/>
    </xf>
    <xf numFmtId="0" fontId="14" fillId="0" borderId="0" xfId="4" applyFont="1" applyAlignment="1">
      <alignment vertical="center"/>
    </xf>
    <xf numFmtId="0" fontId="14" fillId="0" borderId="22" xfId="4" quotePrefix="1" applyFont="1" applyBorder="1" applyAlignment="1">
      <alignment horizontal="center" vertical="center"/>
    </xf>
    <xf numFmtId="0" fontId="14" fillId="0" borderId="12" xfId="4" quotePrefix="1" applyFont="1" applyBorder="1" applyAlignment="1">
      <alignment horizontal="center" vertical="center"/>
    </xf>
    <xf numFmtId="0" fontId="17" fillId="6" borderId="58" xfId="6" applyNumberFormat="1" applyFont="1" applyFill="1" applyBorder="1" applyAlignment="1">
      <alignment horizontal="center" vertical="center"/>
    </xf>
    <xf numFmtId="0" fontId="14" fillId="6" borderId="58" xfId="4" applyNumberFormat="1" applyFont="1" applyFill="1" applyBorder="1" applyAlignment="1">
      <alignment horizontal="center" vertical="center"/>
    </xf>
    <xf numFmtId="0" fontId="14" fillId="0" borderId="45" xfId="4" applyNumberFormat="1" applyFont="1" applyFill="1" applyBorder="1" applyAlignment="1">
      <alignment horizontal="center" vertical="center"/>
    </xf>
    <xf numFmtId="0" fontId="14" fillId="0" borderId="45" xfId="4" applyNumberFormat="1" applyFont="1" applyBorder="1" applyAlignment="1">
      <alignment horizontal="center" vertical="center"/>
    </xf>
    <xf numFmtId="0" fontId="14" fillId="0" borderId="42" xfId="4" applyNumberFormat="1" applyFont="1" applyBorder="1" applyAlignment="1">
      <alignment horizontal="center" vertical="center"/>
    </xf>
    <xf numFmtId="0" fontId="14" fillId="0" borderId="44" xfId="4" applyNumberFormat="1" applyFont="1" applyBorder="1" applyAlignment="1">
      <alignment horizontal="center" vertical="center"/>
    </xf>
    <xf numFmtId="0" fontId="14" fillId="0" borderId="41" xfId="4" applyNumberFormat="1" applyFont="1" applyBorder="1" applyAlignment="1">
      <alignment horizontal="center" vertical="center"/>
    </xf>
    <xf numFmtId="0" fontId="26" fillId="0" borderId="0" xfId="4" applyFont="1" applyAlignment="1">
      <alignment horizontal="right" vertical="center"/>
    </xf>
    <xf numFmtId="0" fontId="13" fillId="0" borderId="0" xfId="2"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8" fillId="3"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2" fillId="0" borderId="0" xfId="3" applyFont="1">
      <alignment vertical="center"/>
    </xf>
    <xf numFmtId="0" fontId="2" fillId="0" borderId="0" xfId="3" applyFont="1" applyAlignment="1">
      <alignment vertical="center" textRotation="255" shrinkToFit="1"/>
    </xf>
    <xf numFmtId="0" fontId="4" fillId="0" borderId="0" xfId="3" applyFont="1" applyAlignment="1">
      <alignment vertical="center"/>
    </xf>
    <xf numFmtId="0" fontId="4" fillId="0" borderId="0" xfId="3" applyFont="1" applyAlignment="1">
      <alignment vertical="center" shrinkToFit="1"/>
    </xf>
    <xf numFmtId="0" fontId="4" fillId="0" borderId="0" xfId="3" applyFont="1">
      <alignment vertical="center"/>
    </xf>
    <xf numFmtId="0" fontId="13" fillId="0" borderId="0" xfId="3" applyFont="1" applyAlignment="1">
      <alignment vertical="center"/>
    </xf>
    <xf numFmtId="0" fontId="8" fillId="0" borderId="43" xfId="3" applyFont="1" applyBorder="1" applyAlignment="1">
      <alignment vertical="center"/>
    </xf>
    <xf numFmtId="0" fontId="8" fillId="0" borderId="36" xfId="3" applyFont="1" applyBorder="1" applyAlignment="1">
      <alignment vertical="center"/>
    </xf>
    <xf numFmtId="0" fontId="8" fillId="0" borderId="45" xfId="3" applyFont="1" applyBorder="1" applyAlignment="1">
      <alignment vertical="center"/>
    </xf>
    <xf numFmtId="0" fontId="4" fillId="0" borderId="44" xfId="3" applyFont="1" applyFill="1" applyBorder="1" applyAlignment="1">
      <alignment horizontal="center" vertical="center" shrinkToFit="1"/>
    </xf>
    <xf numFmtId="0" fontId="4" fillId="0" borderId="17" xfId="3" applyFont="1" applyFill="1" applyBorder="1" applyAlignment="1">
      <alignment vertical="center" shrinkToFit="1"/>
    </xf>
    <xf numFmtId="0" fontId="4" fillId="0" borderId="19" xfId="3" applyFont="1" applyFill="1" applyBorder="1" applyAlignment="1">
      <alignment vertical="center" shrinkToFit="1"/>
    </xf>
    <xf numFmtId="0" fontId="4" fillId="0" borderId="13" xfId="3" applyFont="1" applyFill="1" applyBorder="1" applyAlignment="1">
      <alignment vertical="center" shrinkToFit="1"/>
    </xf>
    <xf numFmtId="0" fontId="4" fillId="0" borderId="18" xfId="3" applyFont="1" applyFill="1" applyBorder="1" applyAlignment="1">
      <alignment vertical="center" shrinkToFit="1"/>
    </xf>
    <xf numFmtId="0" fontId="4" fillId="9" borderId="17" xfId="3" applyFont="1" applyFill="1" applyBorder="1" applyAlignment="1">
      <alignment vertical="center" shrinkToFit="1"/>
    </xf>
    <xf numFmtId="0" fontId="4" fillId="9" borderId="19" xfId="3" applyFont="1" applyFill="1" applyBorder="1" applyAlignment="1">
      <alignment vertical="center" shrinkToFit="1"/>
    </xf>
    <xf numFmtId="0" fontId="4" fillId="9" borderId="18" xfId="3" applyFont="1" applyFill="1" applyBorder="1" applyAlignment="1">
      <alignment vertical="center" shrinkToFit="1"/>
    </xf>
    <xf numFmtId="0" fontId="4" fillId="0" borderId="17" xfId="3" applyFont="1" applyFill="1" applyBorder="1" applyAlignment="1">
      <alignment horizontal="center" vertical="center" shrinkToFit="1"/>
    </xf>
    <xf numFmtId="0" fontId="4" fillId="0" borderId="19" xfId="3" applyFont="1" applyFill="1" applyBorder="1" applyAlignment="1">
      <alignment horizontal="center" vertical="center" shrinkToFit="1"/>
    </xf>
    <xf numFmtId="0" fontId="4" fillId="0" borderId="18" xfId="3" applyFont="1" applyFill="1" applyBorder="1" applyAlignment="1">
      <alignment horizontal="center" vertical="center" shrinkToFit="1"/>
    </xf>
    <xf numFmtId="0" fontId="4" fillId="0" borderId="20" xfId="3" applyFont="1" applyFill="1" applyBorder="1" applyAlignment="1">
      <alignment horizontal="center" vertical="center" shrinkToFit="1"/>
    </xf>
    <xf numFmtId="0" fontId="4" fillId="0" borderId="50" xfId="3" applyFont="1" applyFill="1" applyBorder="1" applyAlignment="1">
      <alignment horizontal="center" vertical="center" shrinkToFit="1"/>
    </xf>
    <xf numFmtId="0" fontId="4" fillId="9" borderId="31" xfId="3" applyFont="1" applyFill="1" applyBorder="1" applyAlignment="1">
      <alignment horizontal="center" vertical="center" shrinkToFit="1"/>
    </xf>
    <xf numFmtId="0" fontId="4" fillId="9" borderId="19" xfId="3" applyFont="1" applyFill="1" applyBorder="1" applyAlignment="1">
      <alignment horizontal="center" vertical="center" shrinkToFit="1"/>
    </xf>
    <xf numFmtId="0" fontId="4" fillId="9" borderId="18" xfId="3" applyFont="1" applyFill="1" applyBorder="1" applyAlignment="1">
      <alignment horizontal="center" vertical="center" shrinkToFit="1"/>
    </xf>
    <xf numFmtId="0" fontId="4" fillId="0" borderId="12" xfId="3" applyFont="1" applyBorder="1" applyAlignment="1">
      <alignment vertical="center" shrinkToFit="1"/>
    </xf>
    <xf numFmtId="0" fontId="4" fillId="0" borderId="54" xfId="3" applyFont="1" applyFill="1" applyBorder="1" applyAlignment="1">
      <alignment horizontal="center" vertical="center" shrinkToFit="1"/>
    </xf>
    <xf numFmtId="0" fontId="4" fillId="0" borderId="15" xfId="3" applyFont="1" applyFill="1" applyBorder="1" applyAlignment="1">
      <alignment horizontal="center" vertical="center" shrinkToFit="1"/>
    </xf>
    <xf numFmtId="0" fontId="4" fillId="0" borderId="5" xfId="3" applyFont="1" applyFill="1" applyBorder="1" applyAlignment="1">
      <alignment horizontal="center" vertical="center" shrinkToFit="1"/>
    </xf>
    <xf numFmtId="0" fontId="4" fillId="0" borderId="1" xfId="3" applyFont="1" applyBorder="1" applyAlignment="1">
      <alignment vertical="center" shrinkToFit="1"/>
    </xf>
    <xf numFmtId="0" fontId="4" fillId="0" borderId="46" xfId="3" applyFont="1" applyFill="1" applyBorder="1" applyAlignment="1">
      <alignment horizontal="center" vertical="center" shrinkToFit="1"/>
    </xf>
    <xf numFmtId="0" fontId="4" fillId="0" borderId="41" xfId="3" applyFont="1" applyFill="1" applyBorder="1" applyAlignment="1">
      <alignment horizontal="center" vertical="center" shrinkToFit="1"/>
    </xf>
    <xf numFmtId="0" fontId="4" fillId="0" borderId="42" xfId="3" applyFont="1" applyFill="1" applyBorder="1" applyAlignment="1">
      <alignment horizontal="center" vertical="center" shrinkToFit="1"/>
    </xf>
    <xf numFmtId="0" fontId="4" fillId="0" borderId="33" xfId="3" applyFont="1" applyFill="1" applyBorder="1" applyAlignment="1">
      <alignment horizontal="center" vertical="center" shrinkToFit="1"/>
    </xf>
    <xf numFmtId="0" fontId="4" fillId="0" borderId="48" xfId="3" applyFont="1" applyFill="1" applyBorder="1" applyAlignment="1">
      <alignment horizontal="center" vertical="center" shrinkToFit="1"/>
    </xf>
    <xf numFmtId="0" fontId="4" fillId="9" borderId="67" xfId="3" applyFont="1" applyFill="1" applyBorder="1" applyAlignment="1">
      <alignment horizontal="center" vertical="center" shrinkToFit="1"/>
    </xf>
    <xf numFmtId="0" fontId="4" fillId="9" borderId="68" xfId="3" applyFont="1" applyFill="1" applyBorder="1" applyAlignment="1">
      <alignment horizontal="center" vertical="center" shrinkToFit="1"/>
    </xf>
    <xf numFmtId="0" fontId="4" fillId="9" borderId="69" xfId="3" applyFont="1" applyFill="1" applyBorder="1" applyAlignment="1">
      <alignment horizontal="center" vertical="center" shrinkToFit="1"/>
    </xf>
    <xf numFmtId="0" fontId="4" fillId="0" borderId="37" xfId="3" applyFont="1" applyBorder="1">
      <alignment vertical="center"/>
    </xf>
    <xf numFmtId="0" fontId="8" fillId="0" borderId="42"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72" xfId="3" applyFont="1" applyFill="1" applyBorder="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36" xfId="3" applyFont="1" applyFill="1" applyBorder="1">
      <alignment vertical="center"/>
    </xf>
    <xf numFmtId="0" fontId="4" fillId="0" borderId="24" xfId="3" applyFont="1" applyFill="1" applyBorder="1">
      <alignment vertical="center"/>
    </xf>
    <xf numFmtId="0" fontId="4" fillId="0" borderId="24"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alignment vertical="center"/>
    </xf>
    <xf numFmtId="0" fontId="4" fillId="0" borderId="30" xfId="3" applyFont="1" applyFill="1" applyBorder="1" applyAlignment="1">
      <alignment horizontal="center" vertical="center" shrinkToFit="1"/>
    </xf>
    <xf numFmtId="0" fontId="4" fillId="0" borderId="4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6" xfId="3" applyFont="1" applyFill="1" applyBorder="1" applyAlignment="1">
      <alignment horizontal="center" vertical="center" shrinkToFit="1"/>
    </xf>
    <xf numFmtId="0" fontId="4" fillId="0" borderId="31" xfId="3" applyFont="1" applyFill="1" applyBorder="1" applyAlignment="1">
      <alignment horizontal="center" vertical="center"/>
    </xf>
    <xf numFmtId="0" fontId="4" fillId="0" borderId="20" xfId="3" applyFont="1" applyFill="1" applyBorder="1" applyAlignment="1">
      <alignment horizontal="center" vertical="center"/>
    </xf>
    <xf numFmtId="0" fontId="4" fillId="9" borderId="20" xfId="3" applyFont="1" applyFill="1" applyBorder="1" applyAlignment="1">
      <alignment horizontal="center" vertical="center" shrinkToFit="1"/>
    </xf>
    <xf numFmtId="0" fontId="4" fillId="9" borderId="32" xfId="3" applyFont="1" applyFill="1" applyBorder="1" applyAlignment="1">
      <alignment horizontal="center" vertical="center" shrinkToFit="1"/>
    </xf>
    <xf numFmtId="0" fontId="4" fillId="9" borderId="29" xfId="3" applyFont="1" applyFill="1" applyBorder="1" applyAlignment="1">
      <alignment horizontal="center" vertical="center" shrinkToFit="1"/>
    </xf>
    <xf numFmtId="0" fontId="4" fillId="0" borderId="51" xfId="3" applyFont="1" applyBorder="1" applyAlignment="1">
      <alignment vertical="center" shrinkToFit="1"/>
    </xf>
    <xf numFmtId="0" fontId="4" fillId="0" borderId="18"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9" xfId="3" applyFont="1" applyFill="1" applyBorder="1" applyAlignment="1">
      <alignment horizontal="center" vertical="center"/>
    </xf>
    <xf numFmtId="0" fontId="4" fillId="9" borderId="20" xfId="3" applyFont="1" applyFill="1" applyBorder="1" applyAlignment="1">
      <alignment horizontal="center" vertical="center"/>
    </xf>
    <xf numFmtId="0" fontId="4" fillId="9" borderId="19" xfId="3" applyFont="1" applyFill="1" applyBorder="1" applyAlignment="1">
      <alignment horizontal="center" vertical="center"/>
    </xf>
    <xf numFmtId="0" fontId="4" fillId="9" borderId="18" xfId="3" applyFont="1" applyFill="1" applyBorder="1" applyAlignment="1">
      <alignment horizontal="center" vertical="center"/>
    </xf>
    <xf numFmtId="0" fontId="4" fillId="0" borderId="57" xfId="3" applyFont="1" applyFill="1" applyBorder="1" applyAlignment="1">
      <alignment horizontal="center" vertical="center" shrinkToFit="1"/>
    </xf>
    <xf numFmtId="0" fontId="4" fillId="0" borderId="10" xfId="3"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4" fillId="0" borderId="73"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6" xfId="3" applyFont="1" applyFill="1" applyBorder="1" applyAlignment="1">
      <alignment horizontal="center" vertical="center" shrinkToFit="1"/>
    </xf>
    <xf numFmtId="0" fontId="4" fillId="9" borderId="6" xfId="3" applyFont="1" applyFill="1" applyBorder="1" applyAlignment="1">
      <alignment horizontal="center" vertical="center" shrinkToFit="1"/>
    </xf>
    <xf numFmtId="0" fontId="4" fillId="9" borderId="7" xfId="3" applyFont="1" applyFill="1" applyBorder="1" applyAlignment="1">
      <alignment horizontal="center" vertical="center" shrinkToFit="1"/>
    </xf>
    <xf numFmtId="0" fontId="4" fillId="9" borderId="5" xfId="3" applyFont="1" applyFill="1" applyBorder="1" applyAlignment="1">
      <alignment horizontal="center" vertical="center" shrinkToFit="1"/>
    </xf>
    <xf numFmtId="0" fontId="17" fillId="6" borderId="59" xfId="4" applyNumberFormat="1" applyFont="1" applyFill="1" applyBorder="1" applyAlignment="1">
      <alignment horizontal="center" vertical="center"/>
    </xf>
    <xf numFmtId="0" fontId="17" fillId="6" borderId="49" xfId="4" applyNumberFormat="1" applyFont="1" applyFill="1" applyBorder="1" applyAlignment="1">
      <alignment horizontal="center" vertical="center" shrinkToFit="1"/>
    </xf>
    <xf numFmtId="0" fontId="17" fillId="6" borderId="33" xfId="4" applyNumberFormat="1" applyFont="1" applyFill="1" applyBorder="1" applyAlignment="1">
      <alignment horizontal="center" vertical="center" shrinkToFit="1"/>
    </xf>
    <xf numFmtId="0" fontId="17" fillId="6" borderId="48" xfId="4" applyNumberFormat="1" applyFont="1" applyFill="1" applyBorder="1" applyAlignment="1">
      <alignment horizontal="center" vertical="center" shrinkToFit="1"/>
    </xf>
    <xf numFmtId="0" fontId="17" fillId="6" borderId="34" xfId="4" applyNumberFormat="1" applyFont="1" applyFill="1" applyBorder="1" applyAlignment="1">
      <alignment horizontal="center" vertical="center"/>
    </xf>
    <xf numFmtId="0" fontId="17" fillId="6" borderId="34" xfId="6" applyNumberFormat="1" applyFont="1" applyFill="1" applyBorder="1" applyAlignment="1">
      <alignment horizontal="center" vertical="center"/>
    </xf>
    <xf numFmtId="0" fontId="14" fillId="0" borderId="58" xfId="4" applyNumberFormat="1" applyFont="1" applyFill="1" applyBorder="1" applyAlignment="1">
      <alignment horizontal="center" vertical="center" shrinkToFit="1"/>
    </xf>
    <xf numFmtId="0" fontId="17" fillId="6" borderId="45" xfId="4" applyNumberFormat="1" applyFont="1" applyFill="1" applyBorder="1" applyAlignment="1">
      <alignment horizontal="center" vertical="center"/>
    </xf>
    <xf numFmtId="0" fontId="17" fillId="6" borderId="42" xfId="4" applyNumberFormat="1" applyFont="1" applyFill="1" applyBorder="1" applyAlignment="1">
      <alignment horizontal="center" vertical="center" shrinkToFit="1"/>
    </xf>
    <xf numFmtId="0" fontId="17" fillId="6" borderId="44" xfId="4" applyNumberFormat="1" applyFont="1" applyFill="1" applyBorder="1" applyAlignment="1">
      <alignment horizontal="center" vertical="center" shrinkToFit="1"/>
    </xf>
    <xf numFmtId="0" fontId="17" fillId="6" borderId="41" xfId="4" applyNumberFormat="1" applyFont="1" applyFill="1" applyBorder="1" applyAlignment="1">
      <alignment horizontal="center" vertical="center" shrinkToFit="1"/>
    </xf>
    <xf numFmtId="0" fontId="17" fillId="6" borderId="58" xfId="4" applyNumberFormat="1" applyFont="1" applyFill="1" applyBorder="1" applyAlignment="1">
      <alignment horizontal="center" vertical="center"/>
    </xf>
    <xf numFmtId="0" fontId="15" fillId="8" borderId="30" xfId="4" applyFont="1" applyFill="1" applyBorder="1">
      <alignment vertical="center"/>
    </xf>
    <xf numFmtId="0" fontId="14" fillId="0" borderId="59" xfId="4" applyNumberFormat="1" applyFont="1" applyFill="1" applyBorder="1" applyAlignment="1">
      <alignment horizontal="center" vertical="center"/>
    </xf>
    <xf numFmtId="0" fontId="14" fillId="0" borderId="51" xfId="4" applyNumberFormat="1" applyFont="1" applyBorder="1" applyAlignment="1">
      <alignment horizontal="center" vertical="center"/>
    </xf>
    <xf numFmtId="0" fontId="14" fillId="0" borderId="30" xfId="4" applyNumberFormat="1" applyFont="1" applyBorder="1" applyAlignment="1">
      <alignment horizontal="center" vertical="center"/>
    </xf>
    <xf numFmtId="0" fontId="14" fillId="0" borderId="32" xfId="4" applyNumberFormat="1" applyFont="1" applyBorder="1" applyAlignment="1">
      <alignment horizontal="center" vertical="center"/>
    </xf>
    <xf numFmtId="0" fontId="14" fillId="0" borderId="29" xfId="4" applyNumberFormat="1" applyFont="1" applyBorder="1" applyAlignment="1">
      <alignment horizontal="center" vertical="center"/>
    </xf>
    <xf numFmtId="0" fontId="14" fillId="6" borderId="41" xfId="4" applyNumberFormat="1" applyFont="1" applyFill="1" applyBorder="1" applyAlignment="1">
      <alignment horizontal="center" vertical="center"/>
    </xf>
    <xf numFmtId="0" fontId="28" fillId="0" borderId="0" xfId="8" applyFont="1" applyAlignment="1">
      <alignment horizontal="left" vertical="center"/>
    </xf>
    <xf numFmtId="0" fontId="33" fillId="0" borderId="0" xfId="0" applyFont="1" applyBorder="1" applyAlignment="1">
      <alignment vertical="center"/>
    </xf>
    <xf numFmtId="0" fontId="35" fillId="0" borderId="0" xfId="0" applyFont="1" applyAlignment="1">
      <alignment vertical="center"/>
    </xf>
    <xf numFmtId="0" fontId="35" fillId="0" borderId="0" xfId="0" applyFont="1" applyFill="1" applyBorder="1" applyAlignment="1">
      <alignment vertical="center"/>
    </xf>
    <xf numFmtId="176" fontId="28" fillId="0" borderId="0" xfId="0" applyNumberFormat="1" applyFont="1" applyFill="1" applyBorder="1" applyAlignment="1">
      <alignment vertical="center"/>
    </xf>
    <xf numFmtId="0" fontId="35" fillId="0" borderId="0" xfId="0" applyFont="1" applyFill="1" applyAlignment="1">
      <alignment vertical="center"/>
    </xf>
    <xf numFmtId="9" fontId="28" fillId="0" borderId="0" xfId="0" applyNumberFormat="1" applyFont="1" applyFill="1" applyBorder="1" applyAlignment="1">
      <alignment vertical="center"/>
    </xf>
    <xf numFmtId="0" fontId="35" fillId="0" borderId="0" xfId="0" applyFont="1" applyFill="1" applyBorder="1" applyAlignment="1">
      <alignment horizontal="center" vertical="center"/>
    </xf>
    <xf numFmtId="184" fontId="28" fillId="0" borderId="0" xfId="0" applyNumberFormat="1" applyFont="1" applyFill="1" applyBorder="1" applyAlignment="1">
      <alignment horizontal="center" vertical="center"/>
    </xf>
    <xf numFmtId="185" fontId="37" fillId="0" borderId="19" xfId="0" applyNumberFormat="1" applyFont="1" applyBorder="1" applyAlignment="1">
      <alignment horizontal="center" vertical="center" wrapText="1"/>
    </xf>
    <xf numFmtId="185" fontId="31" fillId="0" borderId="19" xfId="0" applyNumberFormat="1" applyFont="1" applyFill="1" applyBorder="1" applyAlignment="1">
      <alignment horizontal="center" vertical="center" wrapText="1"/>
    </xf>
    <xf numFmtId="185" fontId="31" fillId="0" borderId="0" xfId="0" applyNumberFormat="1"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4" fillId="0" borderId="0" xfId="0" applyFont="1" applyAlignment="1">
      <alignment vertical="center"/>
    </xf>
    <xf numFmtId="0" fontId="36" fillId="0" borderId="0" xfId="0" applyFont="1" applyFill="1" applyAlignment="1">
      <alignment horizontal="right" vertical="center"/>
    </xf>
    <xf numFmtId="185" fontId="31" fillId="0" borderId="15" xfId="0" applyNumberFormat="1" applyFont="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85" fontId="31" fillId="0" borderId="0" xfId="0" applyNumberFormat="1" applyFont="1" applyAlignment="1">
      <alignment vertical="center"/>
    </xf>
    <xf numFmtId="185" fontId="31" fillId="0" borderId="19" xfId="0" applyNumberFormat="1" applyFont="1" applyBorder="1" applyAlignment="1">
      <alignment vertical="center"/>
    </xf>
    <xf numFmtId="186" fontId="31" fillId="0" borderId="19" xfId="0" applyNumberFormat="1" applyFont="1" applyBorder="1" applyAlignment="1">
      <alignment horizontal="center" vertical="center"/>
    </xf>
    <xf numFmtId="186" fontId="35" fillId="0" borderId="19" xfId="0" applyNumberFormat="1" applyFont="1" applyBorder="1" applyAlignment="1">
      <alignment horizontal="center" vertical="center"/>
    </xf>
    <xf numFmtId="185" fontId="31" fillId="0" borderId="19" xfId="0" applyNumberFormat="1" applyFont="1" applyFill="1" applyBorder="1" applyAlignment="1" applyProtection="1">
      <alignment vertical="center"/>
      <protection locked="0"/>
    </xf>
    <xf numFmtId="185" fontId="31" fillId="6" borderId="19" xfId="0" applyNumberFormat="1" applyFont="1" applyFill="1" applyBorder="1" applyAlignment="1">
      <alignment vertical="center"/>
    </xf>
    <xf numFmtId="185" fontId="31" fillId="0" borderId="0" xfId="0" applyNumberFormat="1" applyFont="1" applyAlignment="1">
      <alignment horizontal="center" vertical="center"/>
    </xf>
    <xf numFmtId="185" fontId="31" fillId="0" borderId="0" xfId="0" applyNumberFormat="1" applyFont="1" applyFill="1" applyAlignment="1">
      <alignment vertical="center"/>
    </xf>
    <xf numFmtId="185" fontId="38" fillId="0" borderId="0" xfId="0" applyNumberFormat="1" applyFont="1" applyFill="1" applyAlignment="1">
      <alignment horizontal="center" vertical="center"/>
    </xf>
    <xf numFmtId="185" fontId="35" fillId="6" borderId="19" xfId="0" applyNumberFormat="1" applyFont="1" applyFill="1" applyBorder="1" applyAlignment="1">
      <alignment vertical="center"/>
    </xf>
    <xf numFmtId="185" fontId="31" fillId="0" borderId="14" xfId="0" applyNumberFormat="1" applyFont="1" applyBorder="1" applyAlignment="1">
      <alignment vertical="center"/>
    </xf>
    <xf numFmtId="185" fontId="31" fillId="0" borderId="14" xfId="0" applyNumberFormat="1" applyFont="1" applyFill="1" applyBorder="1" applyAlignment="1">
      <alignment vertical="center"/>
    </xf>
    <xf numFmtId="185" fontId="35" fillId="0" borderId="14" xfId="0" applyNumberFormat="1" applyFont="1" applyFill="1" applyBorder="1" applyAlignment="1">
      <alignment vertical="center"/>
    </xf>
    <xf numFmtId="185" fontId="39" fillId="0" borderId="0" xfId="0" applyNumberFormat="1" applyFont="1" applyBorder="1" applyAlignment="1">
      <alignment horizontal="center" vertical="center"/>
    </xf>
    <xf numFmtId="185" fontId="31" fillId="0" borderId="0" xfId="0" applyNumberFormat="1" applyFont="1" applyBorder="1" applyAlignment="1">
      <alignment vertical="center"/>
    </xf>
    <xf numFmtId="0" fontId="31" fillId="0" borderId="0" xfId="0" applyFont="1" applyFill="1" applyAlignment="1">
      <alignment vertical="center"/>
    </xf>
    <xf numFmtId="0" fontId="4" fillId="0" borderId="32" xfId="3" applyFont="1" applyFill="1" applyBorder="1" applyAlignment="1">
      <alignment horizontal="center" vertical="center" shrinkToFit="1"/>
    </xf>
    <xf numFmtId="187" fontId="31" fillId="6" borderId="19" xfId="0" applyNumberFormat="1" applyFont="1" applyFill="1" applyBorder="1" applyAlignment="1">
      <alignment horizontal="center" vertical="center" wrapText="1"/>
    </xf>
    <xf numFmtId="0" fontId="20" fillId="0" borderId="0" xfId="4" applyFont="1" applyFill="1" applyBorder="1" applyAlignment="1">
      <alignment vertical="center"/>
    </xf>
    <xf numFmtId="0" fontId="20" fillId="0" borderId="0" xfId="4" applyFont="1" applyFill="1" applyBorder="1">
      <alignment vertical="center"/>
    </xf>
    <xf numFmtId="0" fontId="20" fillId="0" borderId="0" xfId="4" applyFont="1" applyFill="1" applyBorder="1" applyAlignment="1">
      <alignment vertical="center" wrapText="1"/>
    </xf>
    <xf numFmtId="0" fontId="20" fillId="5" borderId="46" xfId="4" applyFont="1" applyFill="1" applyBorder="1">
      <alignment vertical="center"/>
    </xf>
    <xf numFmtId="0" fontId="40" fillId="0" borderId="0" xfId="9" applyFont="1" applyAlignment="1">
      <alignment vertical="center"/>
    </xf>
    <xf numFmtId="0" fontId="41" fillId="0" borderId="0" xfId="9" applyFont="1" applyAlignment="1">
      <alignment horizontal="left" vertical="top"/>
    </xf>
    <xf numFmtId="0" fontId="42" fillId="0" borderId="0" xfId="9" applyFont="1" applyAlignment="1">
      <alignment horizontal="left" vertical="top"/>
    </xf>
    <xf numFmtId="0" fontId="42" fillId="0" borderId="0" xfId="9" applyFont="1">
      <alignment vertical="center"/>
    </xf>
    <xf numFmtId="0" fontId="42" fillId="0" borderId="0" xfId="9" applyFont="1" applyAlignment="1"/>
    <xf numFmtId="0" fontId="42" fillId="12" borderId="19" xfId="9" applyFont="1" applyFill="1" applyBorder="1">
      <alignment vertical="center"/>
    </xf>
    <xf numFmtId="0" fontId="42" fillId="12" borderId="19" xfId="9" applyFont="1" applyFill="1" applyBorder="1" applyAlignment="1">
      <alignment horizontal="center" vertical="center"/>
    </xf>
    <xf numFmtId="0" fontId="42" fillId="13" borderId="19" xfId="9" applyFont="1" applyFill="1" applyBorder="1" applyAlignment="1">
      <alignment horizontal="left" vertical="center" wrapText="1"/>
    </xf>
    <xf numFmtId="0" fontId="42" fillId="0" borderId="19" xfId="9" applyFont="1" applyBorder="1" applyAlignment="1">
      <alignment horizontal="left" vertical="center" wrapText="1"/>
    </xf>
    <xf numFmtId="0" fontId="42" fillId="14" borderId="19" xfId="9" applyFont="1" applyFill="1" applyBorder="1" applyAlignment="1">
      <alignment horizontal="left" vertical="center" wrapText="1"/>
    </xf>
    <xf numFmtId="0" fontId="42" fillId="0" borderId="0" xfId="9" applyFont="1" applyBorder="1" applyAlignment="1">
      <alignment horizontal="left" vertical="center"/>
    </xf>
    <xf numFmtId="0" fontId="42" fillId="6" borderId="19" xfId="9" applyFont="1" applyFill="1" applyBorder="1" applyAlignment="1">
      <alignment horizontal="left" vertical="center" wrapText="1"/>
    </xf>
    <xf numFmtId="0" fontId="42" fillId="0" borderId="75" xfId="9" applyFont="1" applyBorder="1" applyAlignment="1">
      <alignment vertical="center" wrapText="1"/>
    </xf>
    <xf numFmtId="0" fontId="42" fillId="0" borderId="0" xfId="9" applyFont="1" applyAlignment="1">
      <alignment horizontal="left"/>
    </xf>
    <xf numFmtId="0" fontId="42" fillId="12" borderId="75" xfId="9" applyFont="1" applyFill="1" applyBorder="1" applyAlignment="1">
      <alignment horizontal="center" vertical="center"/>
    </xf>
    <xf numFmtId="0" fontId="42" fillId="12" borderId="20" xfId="9" applyFont="1" applyFill="1" applyBorder="1" applyAlignment="1">
      <alignment horizontal="center" vertical="center"/>
    </xf>
    <xf numFmtId="0" fontId="0" fillId="0" borderId="56" xfId="0" applyBorder="1"/>
    <xf numFmtId="0" fontId="0" fillId="0" borderId="76" xfId="0" applyBorder="1"/>
    <xf numFmtId="0" fontId="44" fillId="0" borderId="77" xfId="10" applyBorder="1" applyAlignment="1">
      <alignment horizontal="left" vertical="center" wrapText="1"/>
    </xf>
    <xf numFmtId="0" fontId="44" fillId="0" borderId="55" xfId="10" applyBorder="1" applyAlignment="1">
      <alignment horizontal="left" vertical="center" wrapText="1"/>
    </xf>
    <xf numFmtId="0" fontId="44" fillId="0" borderId="50" xfId="10" applyBorder="1" applyAlignment="1">
      <alignment horizontal="left" vertical="center" wrapText="1"/>
    </xf>
    <xf numFmtId="0" fontId="42" fillId="0" borderId="19" xfId="9" applyFont="1" applyBorder="1" applyAlignment="1">
      <alignment horizontal="center" vertical="center" wrapText="1"/>
    </xf>
    <xf numFmtId="0" fontId="42" fillId="0" borderId="56" xfId="9" applyFont="1" applyFill="1" applyBorder="1" applyAlignment="1">
      <alignment horizontal="left" vertical="center" wrapText="1"/>
    </xf>
    <xf numFmtId="0" fontId="42" fillId="0" borderId="56" xfId="9" applyFont="1" applyFill="1" applyBorder="1" applyAlignment="1">
      <alignment horizontal="left" vertical="center"/>
    </xf>
    <xf numFmtId="0" fontId="42" fillId="12" borderId="15" xfId="9" applyFont="1" applyFill="1" applyBorder="1" applyAlignment="1">
      <alignment horizontal="center" vertical="center"/>
    </xf>
    <xf numFmtId="0" fontId="42" fillId="12" borderId="14" xfId="9" applyFont="1" applyFill="1" applyBorder="1" applyAlignment="1">
      <alignment horizontal="center" vertical="center"/>
    </xf>
    <xf numFmtId="0" fontId="42" fillId="12" borderId="13" xfId="9" applyFont="1" applyFill="1" applyBorder="1" applyAlignment="1">
      <alignment horizontal="center" vertical="center"/>
    </xf>
    <xf numFmtId="0" fontId="42" fillId="0" borderId="19" xfId="9" applyFont="1" applyBorder="1" applyAlignment="1">
      <alignment horizontal="left" vertical="center" wrapText="1"/>
    </xf>
    <xf numFmtId="0" fontId="30" fillId="0" borderId="0" xfId="4" applyFont="1" applyFill="1" applyBorder="1" applyAlignment="1">
      <alignment vertical="center" wrapText="1"/>
    </xf>
    <xf numFmtId="179" fontId="20" fillId="0" borderId="46" xfId="4" applyNumberFormat="1" applyFont="1" applyBorder="1" applyAlignment="1">
      <alignment horizontal="center" vertical="center"/>
    </xf>
    <xf numFmtId="179" fontId="20" fillId="0" borderId="45" xfId="4" applyNumberFormat="1" applyFont="1" applyBorder="1" applyAlignment="1">
      <alignment horizontal="center" vertical="center"/>
    </xf>
    <xf numFmtId="0" fontId="17" fillId="5" borderId="34" xfId="4" applyFont="1" applyFill="1" applyBorder="1" applyAlignment="1">
      <alignment horizontal="center" vertical="center" wrapText="1"/>
    </xf>
    <xf numFmtId="0" fontId="17" fillId="5" borderId="21" xfId="4" applyFont="1" applyFill="1" applyBorder="1" applyAlignment="1">
      <alignment horizontal="center" vertical="center" wrapText="1"/>
    </xf>
    <xf numFmtId="0" fontId="17" fillId="5" borderId="11" xfId="4" applyFont="1" applyFill="1" applyBorder="1" applyAlignment="1">
      <alignment horizontal="center" vertical="center"/>
    </xf>
    <xf numFmtId="38" fontId="25" fillId="6" borderId="46" xfId="6" applyFont="1" applyFill="1" applyBorder="1" applyAlignment="1">
      <alignment horizontal="center" vertical="center" wrapText="1"/>
    </xf>
    <xf numFmtId="38" fontId="25" fillId="6" borderId="36" xfId="6" applyFont="1" applyFill="1" applyBorder="1" applyAlignment="1">
      <alignment horizontal="center" vertical="center" wrapText="1"/>
    </xf>
    <xf numFmtId="38" fontId="25" fillId="6" borderId="45" xfId="6" applyFont="1" applyFill="1" applyBorder="1" applyAlignment="1">
      <alignment horizontal="center" vertical="center" wrapText="1"/>
    </xf>
    <xf numFmtId="0" fontId="20" fillId="6" borderId="0" xfId="4" quotePrefix="1" applyFont="1" applyFill="1" applyAlignment="1">
      <alignment vertical="top" wrapText="1"/>
    </xf>
    <xf numFmtId="0" fontId="20" fillId="0" borderId="0" xfId="4" applyFont="1" applyAlignment="1">
      <alignment vertical="center" wrapText="1"/>
    </xf>
    <xf numFmtId="180" fontId="17" fillId="5" borderId="46" xfId="4" quotePrefix="1" applyNumberFormat="1" applyFont="1" applyFill="1" applyBorder="1" applyAlignment="1">
      <alignment horizontal="center" vertical="center" wrapText="1"/>
    </xf>
    <xf numFmtId="180" fontId="17" fillId="5" borderId="36" xfId="4" quotePrefix="1" applyNumberFormat="1" applyFont="1" applyFill="1" applyBorder="1" applyAlignment="1">
      <alignment horizontal="center" vertical="center" wrapText="1"/>
    </xf>
    <xf numFmtId="180" fontId="17" fillId="5" borderId="45" xfId="4" quotePrefix="1" applyNumberFormat="1" applyFont="1" applyFill="1" applyBorder="1" applyAlignment="1">
      <alignment horizontal="center" vertical="center" wrapText="1"/>
    </xf>
    <xf numFmtId="180" fontId="17" fillId="5" borderId="34" xfId="4" quotePrefix="1" applyNumberFormat="1" applyFont="1" applyFill="1" applyBorder="1" applyAlignment="1">
      <alignment horizontal="left" vertical="top" wrapText="1"/>
    </xf>
    <xf numFmtId="180" fontId="17" fillId="5" borderId="21" xfId="4" quotePrefix="1" applyNumberFormat="1" applyFont="1" applyFill="1" applyBorder="1" applyAlignment="1">
      <alignment horizontal="left" vertical="top" wrapText="1"/>
    </xf>
    <xf numFmtId="180" fontId="17" fillId="5" borderId="11" xfId="4" quotePrefix="1" applyNumberFormat="1" applyFont="1" applyFill="1" applyBorder="1" applyAlignment="1">
      <alignment horizontal="left" vertical="top" wrapText="1"/>
    </xf>
    <xf numFmtId="180" fontId="17" fillId="5" borderId="34" xfId="4" quotePrefix="1" applyNumberFormat="1" applyFont="1" applyFill="1" applyBorder="1" applyAlignment="1">
      <alignment horizontal="center" vertical="top" wrapText="1"/>
    </xf>
    <xf numFmtId="180" fontId="17" fillId="5" borderId="21" xfId="4" quotePrefix="1" applyNumberFormat="1" applyFont="1" applyFill="1" applyBorder="1" applyAlignment="1">
      <alignment horizontal="center" vertical="top" wrapText="1"/>
    </xf>
    <xf numFmtId="180" fontId="17" fillId="5" borderId="11" xfId="4" quotePrefix="1" applyNumberFormat="1" applyFont="1" applyFill="1" applyBorder="1" applyAlignment="1">
      <alignment horizontal="center" vertical="top" wrapText="1"/>
    </xf>
    <xf numFmtId="38" fontId="17" fillId="7" borderId="61" xfId="6" applyFont="1" applyFill="1" applyBorder="1" applyAlignment="1">
      <alignment horizontal="center" vertical="center"/>
    </xf>
    <xf numFmtId="38" fontId="17" fillId="7" borderId="62" xfId="6" applyFont="1" applyFill="1" applyBorder="1" applyAlignment="1">
      <alignment horizontal="center" vertical="center"/>
    </xf>
    <xf numFmtId="38" fontId="17" fillId="7" borderId="63" xfId="6" applyFont="1" applyFill="1" applyBorder="1" applyAlignment="1">
      <alignment horizontal="center" vertical="center"/>
    </xf>
    <xf numFmtId="49" fontId="20" fillId="0" borderId="24" xfId="4" applyNumberFormat="1" applyFont="1" applyFill="1" applyBorder="1" applyAlignment="1">
      <alignment horizontal="left" vertical="center" wrapText="1"/>
    </xf>
    <xf numFmtId="49" fontId="20" fillId="0" borderId="59" xfId="4" applyNumberFormat="1" applyFont="1" applyFill="1" applyBorder="1" applyAlignment="1">
      <alignment horizontal="left" vertical="center" wrapText="1"/>
    </xf>
    <xf numFmtId="49" fontId="20" fillId="0" borderId="35" xfId="4" applyNumberFormat="1" applyFont="1" applyFill="1" applyBorder="1" applyAlignment="1">
      <alignment horizontal="left" vertical="center" wrapText="1"/>
    </xf>
    <xf numFmtId="49" fontId="20" fillId="0" borderId="37" xfId="4" applyNumberFormat="1" applyFont="1" applyFill="1" applyBorder="1" applyAlignment="1">
      <alignment horizontal="left" vertical="center" wrapText="1"/>
    </xf>
    <xf numFmtId="0" fontId="26" fillId="5" borderId="49" xfId="4" applyFont="1" applyFill="1" applyBorder="1" applyAlignment="1">
      <alignment horizontal="center" vertical="center"/>
    </xf>
    <xf numFmtId="0" fontId="26" fillId="5" borderId="33" xfId="4" applyFont="1" applyFill="1" applyBorder="1" applyAlignment="1">
      <alignment horizontal="center" vertical="center"/>
    </xf>
    <xf numFmtId="0" fontId="26" fillId="5" borderId="9" xfId="4" applyFont="1" applyFill="1" applyBorder="1" applyAlignment="1">
      <alignment horizontal="center" vertical="center"/>
    </xf>
    <xf numFmtId="0" fontId="26" fillId="5" borderId="8" xfId="4" applyFont="1" applyFill="1" applyBorder="1" applyAlignment="1">
      <alignment horizontal="center" vertical="center"/>
    </xf>
    <xf numFmtId="0" fontId="14" fillId="5" borderId="43" xfId="4" applyFont="1" applyFill="1" applyBorder="1" applyAlignment="1">
      <alignment horizontal="left" vertical="center"/>
    </xf>
    <xf numFmtId="0" fontId="14" fillId="5" borderId="36" xfId="4" applyFont="1" applyFill="1" applyBorder="1" applyAlignment="1">
      <alignment horizontal="left" vertical="center"/>
    </xf>
    <xf numFmtId="0" fontId="22" fillId="0" borderId="0" xfId="4" applyFont="1" applyBorder="1" applyAlignment="1">
      <alignment horizontal="right" vertical="center"/>
    </xf>
    <xf numFmtId="0" fontId="20" fillId="5" borderId="46" xfId="4" applyFont="1" applyFill="1" applyBorder="1" applyAlignment="1">
      <alignment horizontal="center" vertical="center"/>
    </xf>
    <xf numFmtId="0" fontId="20" fillId="5" borderId="45" xfId="4" applyFont="1" applyFill="1" applyBorder="1" applyAlignment="1">
      <alignment horizontal="center" vertical="center"/>
    </xf>
    <xf numFmtId="0" fontId="24" fillId="5" borderId="34" xfId="5" applyFont="1" applyFill="1" applyBorder="1" applyAlignment="1">
      <alignment horizontal="center" vertical="center" wrapText="1"/>
    </xf>
    <xf numFmtId="0" fontId="24" fillId="5" borderId="21" xfId="5" applyFont="1" applyFill="1" applyBorder="1" applyAlignment="1">
      <alignment horizontal="center" vertical="center" wrapText="1"/>
    </xf>
    <xf numFmtId="0" fontId="24" fillId="5" borderId="11" xfId="5" applyFont="1" applyFill="1" applyBorder="1" applyAlignment="1">
      <alignment horizontal="center" vertical="center" wrapText="1"/>
    </xf>
    <xf numFmtId="0" fontId="17" fillId="6" borderId="34" xfId="4" quotePrefix="1" applyNumberFormat="1" applyFont="1" applyFill="1" applyBorder="1" applyAlignment="1">
      <alignment horizontal="center" vertical="center" shrinkToFit="1"/>
    </xf>
    <xf numFmtId="0" fontId="17" fillId="6" borderId="11" xfId="4" quotePrefix="1" applyNumberFormat="1" applyFont="1" applyFill="1" applyBorder="1" applyAlignment="1">
      <alignment horizontal="center" vertical="center" shrinkToFit="1"/>
    </xf>
    <xf numFmtId="0" fontId="17" fillId="6" borderId="25" xfId="4" applyFont="1" applyFill="1" applyBorder="1" applyAlignment="1">
      <alignment horizontal="left" vertical="center"/>
    </xf>
    <xf numFmtId="0" fontId="17" fillId="6" borderId="24" xfId="4" applyFont="1" applyFill="1" applyBorder="1" applyAlignment="1">
      <alignment horizontal="left" vertical="center"/>
    </xf>
    <xf numFmtId="0" fontId="17" fillId="6" borderId="59" xfId="4" applyFont="1" applyFill="1" applyBorder="1" applyAlignment="1">
      <alignment horizontal="left" vertical="center"/>
    </xf>
    <xf numFmtId="0" fontId="14" fillId="5" borderId="43" xfId="4" applyFont="1" applyFill="1" applyBorder="1" applyAlignment="1">
      <alignment horizontal="left" vertical="center" wrapText="1"/>
    </xf>
    <xf numFmtId="0" fontId="14" fillId="5" borderId="36" xfId="4" applyFont="1" applyFill="1" applyBorder="1" applyAlignment="1">
      <alignment horizontal="left" vertical="center" wrapText="1"/>
    </xf>
    <xf numFmtId="0" fontId="14" fillId="5" borderId="34" xfId="4" applyFont="1" applyFill="1" applyBorder="1" applyAlignment="1">
      <alignment horizontal="center" vertical="center"/>
    </xf>
    <xf numFmtId="0" fontId="14" fillId="5" borderId="21" xfId="4" applyFont="1" applyFill="1" applyBorder="1" applyAlignment="1">
      <alignment horizontal="center" vertical="center"/>
    </xf>
    <xf numFmtId="0" fontId="14" fillId="5" borderId="11" xfId="4" applyFont="1" applyFill="1" applyBorder="1" applyAlignment="1">
      <alignment horizontal="center" vertical="center"/>
    </xf>
    <xf numFmtId="0" fontId="17" fillId="5" borderId="11" xfId="4" applyFont="1" applyFill="1" applyBorder="1" applyAlignment="1">
      <alignment horizontal="center" vertical="center" wrapText="1"/>
    </xf>
    <xf numFmtId="181" fontId="17" fillId="6" borderId="34" xfId="4" quotePrefix="1" applyNumberFormat="1" applyFont="1" applyFill="1" applyBorder="1" applyAlignment="1">
      <alignment horizontal="center" vertical="center" wrapText="1" shrinkToFit="1"/>
    </xf>
    <xf numFmtId="181" fontId="17" fillId="6" borderId="21" xfId="4" quotePrefix="1" applyNumberFormat="1" applyFont="1" applyFill="1" applyBorder="1" applyAlignment="1">
      <alignment horizontal="center" vertical="center" wrapText="1" shrinkToFit="1"/>
    </xf>
    <xf numFmtId="181" fontId="17" fillId="6" borderId="11" xfId="4" quotePrefix="1" applyNumberFormat="1" applyFont="1" applyFill="1" applyBorder="1" applyAlignment="1">
      <alignment horizontal="center" vertical="center" wrapText="1" shrinkToFit="1"/>
    </xf>
    <xf numFmtId="181" fontId="17" fillId="6" borderId="46" xfId="4" quotePrefix="1" applyNumberFormat="1" applyFont="1" applyFill="1" applyBorder="1" applyAlignment="1">
      <alignment horizontal="center" vertical="center" wrapText="1"/>
    </xf>
    <xf numFmtId="181" fontId="17" fillId="6" borderId="36" xfId="4" quotePrefix="1" applyNumberFormat="1" applyFont="1" applyFill="1" applyBorder="1" applyAlignment="1">
      <alignment horizontal="center" vertical="center" wrapText="1"/>
    </xf>
    <xf numFmtId="181" fontId="17" fillId="6" borderId="45" xfId="4" quotePrefix="1" applyNumberFormat="1" applyFont="1" applyFill="1" applyBorder="1" applyAlignment="1">
      <alignment horizontal="center" vertical="center" wrapText="1"/>
    </xf>
    <xf numFmtId="0" fontId="26" fillId="5" borderId="49" xfId="4" applyFont="1" applyFill="1" applyBorder="1" applyAlignment="1">
      <alignment horizontal="center" vertical="center" wrapText="1"/>
    </xf>
    <xf numFmtId="0" fontId="26" fillId="5" borderId="33" xfId="4" applyFont="1" applyFill="1" applyBorder="1" applyAlignment="1">
      <alignment horizontal="center" vertical="center" wrapText="1"/>
    </xf>
    <xf numFmtId="0" fontId="26" fillId="5" borderId="9" xfId="4" applyFont="1" applyFill="1" applyBorder="1" applyAlignment="1">
      <alignment horizontal="center" vertical="center" wrapText="1"/>
    </xf>
    <xf numFmtId="0" fontId="26" fillId="5" borderId="8" xfId="4" applyFont="1" applyFill="1" applyBorder="1" applyAlignment="1">
      <alignment horizontal="center" vertical="center" wrapText="1"/>
    </xf>
    <xf numFmtId="0" fontId="20" fillId="0" borderId="24" xfId="4" applyNumberFormat="1" applyFont="1" applyFill="1" applyBorder="1" applyAlignment="1">
      <alignment horizontal="center" vertical="center" shrinkToFit="1"/>
    </xf>
    <xf numFmtId="49" fontId="20" fillId="0" borderId="24" xfId="4" applyNumberFormat="1" applyFont="1" applyFill="1" applyBorder="1" applyAlignment="1">
      <alignment horizontal="center" vertical="center" shrinkToFit="1"/>
    </xf>
    <xf numFmtId="49" fontId="20" fillId="0" borderId="59" xfId="4" applyNumberFormat="1" applyFont="1" applyFill="1" applyBorder="1" applyAlignment="1">
      <alignment horizontal="center" vertical="center" shrinkToFit="1"/>
    </xf>
    <xf numFmtId="49" fontId="20" fillId="0" borderId="35" xfId="4" applyNumberFormat="1" applyFont="1" applyFill="1" applyBorder="1" applyAlignment="1">
      <alignment horizontal="center" vertical="center" shrinkToFit="1"/>
    </xf>
    <xf numFmtId="49" fontId="20" fillId="0" borderId="37" xfId="4" applyNumberFormat="1" applyFont="1" applyFill="1" applyBorder="1" applyAlignment="1">
      <alignment horizontal="center" vertical="center" shrinkToFit="1"/>
    </xf>
    <xf numFmtId="38" fontId="25" fillId="6" borderId="46" xfId="6" applyFont="1" applyFill="1" applyBorder="1" applyAlignment="1">
      <alignment horizontal="center" vertical="center"/>
    </xf>
    <xf numFmtId="38" fontId="25" fillId="6" borderId="36" xfId="6" applyFont="1" applyFill="1" applyBorder="1" applyAlignment="1">
      <alignment horizontal="center" vertical="center"/>
    </xf>
    <xf numFmtId="38" fontId="25" fillId="6" borderId="45" xfId="6" applyFont="1" applyFill="1" applyBorder="1" applyAlignment="1">
      <alignment horizontal="center" vertical="center"/>
    </xf>
    <xf numFmtId="0" fontId="17" fillId="6" borderId="43" xfId="4" applyFont="1" applyFill="1" applyBorder="1" applyAlignment="1">
      <alignment horizontal="left" vertical="center"/>
    </xf>
    <xf numFmtId="0" fontId="17" fillId="6" borderId="36" xfId="4" applyFont="1" applyFill="1" applyBorder="1" applyAlignment="1">
      <alignment horizontal="left" vertical="center"/>
    </xf>
    <xf numFmtId="0" fontId="17" fillId="6" borderId="45" xfId="4" applyFont="1" applyFill="1" applyBorder="1" applyAlignment="1">
      <alignment horizontal="left" vertical="center"/>
    </xf>
    <xf numFmtId="0" fontId="14" fillId="5" borderId="45" xfId="4" applyFont="1" applyFill="1" applyBorder="1" applyAlignment="1">
      <alignment horizontal="left" vertical="center"/>
    </xf>
    <xf numFmtId="0" fontId="27" fillId="0" borderId="0" xfId="4" applyFont="1" applyAlignment="1">
      <alignment horizontal="center" vertical="center"/>
    </xf>
    <xf numFmtId="0" fontId="20" fillId="0" borderId="33" xfId="4" applyNumberFormat="1" applyFont="1" applyFill="1" applyBorder="1" applyAlignment="1">
      <alignment horizontal="center" vertical="center" shrinkToFit="1"/>
    </xf>
    <xf numFmtId="49" fontId="20" fillId="0" borderId="33" xfId="4" applyNumberFormat="1" applyFont="1" applyFill="1" applyBorder="1" applyAlignment="1">
      <alignment horizontal="center" vertical="center" shrinkToFit="1"/>
    </xf>
    <xf numFmtId="49" fontId="20" fillId="0" borderId="48" xfId="4" applyNumberFormat="1" applyFont="1" applyFill="1" applyBorder="1" applyAlignment="1">
      <alignment horizontal="center" vertical="center" shrinkToFit="1"/>
    </xf>
    <xf numFmtId="49" fontId="20" fillId="0" borderId="8" xfId="4" applyNumberFormat="1" applyFont="1" applyFill="1" applyBorder="1" applyAlignment="1">
      <alignment horizontal="center" vertical="center" shrinkToFit="1"/>
    </xf>
    <xf numFmtId="49" fontId="20" fillId="0" borderId="73" xfId="4" applyNumberFormat="1" applyFont="1" applyFill="1" applyBorder="1" applyAlignment="1">
      <alignment horizontal="center" vertical="center" shrinkToFit="1"/>
    </xf>
    <xf numFmtId="49" fontId="20" fillId="0" borderId="33" xfId="4" applyNumberFormat="1" applyFont="1" applyFill="1" applyBorder="1" applyAlignment="1">
      <alignment horizontal="left" vertical="center" wrapText="1"/>
    </xf>
    <xf numFmtId="49" fontId="20" fillId="0" borderId="48" xfId="4" applyNumberFormat="1" applyFont="1" applyFill="1" applyBorder="1" applyAlignment="1">
      <alignment horizontal="left" vertical="center" wrapText="1"/>
    </xf>
    <xf numFmtId="49" fontId="20" fillId="0" borderId="8" xfId="4" applyNumberFormat="1" applyFont="1" applyFill="1" applyBorder="1" applyAlignment="1">
      <alignment horizontal="left" vertical="center" wrapText="1"/>
    </xf>
    <xf numFmtId="49" fontId="20" fillId="0" borderId="73" xfId="4" applyNumberFormat="1" applyFont="1" applyFill="1" applyBorder="1" applyAlignment="1">
      <alignment horizontal="left" vertical="center" wrapText="1"/>
    </xf>
    <xf numFmtId="0" fontId="35" fillId="11" borderId="15" xfId="0" applyFont="1" applyFill="1" applyBorder="1" applyAlignment="1">
      <alignment horizontal="center" vertical="center"/>
    </xf>
    <xf numFmtId="0" fontId="35" fillId="11" borderId="14" xfId="0" applyFont="1" applyFill="1" applyBorder="1" applyAlignment="1">
      <alignment horizontal="center" vertical="center"/>
    </xf>
    <xf numFmtId="0" fontId="35" fillId="11" borderId="13" xfId="0" applyFont="1" applyFill="1" applyBorder="1" applyAlignment="1">
      <alignment horizontal="center" vertical="center"/>
    </xf>
    <xf numFmtId="49" fontId="14" fillId="0" borderId="15" xfId="4" quotePrefix="1" applyNumberFormat="1" applyFont="1" applyBorder="1" applyAlignment="1">
      <alignment horizontal="center" vertical="center" wrapText="1"/>
    </xf>
    <xf numFmtId="49" fontId="14" fillId="0" borderId="14" xfId="4" quotePrefix="1" applyNumberFormat="1" applyFont="1" applyBorder="1" applyAlignment="1">
      <alignment horizontal="center" vertical="center" wrapText="1"/>
    </xf>
    <xf numFmtId="49" fontId="14" fillId="0" borderId="13" xfId="4" quotePrefix="1" applyNumberFormat="1" applyFont="1" applyBorder="1" applyAlignment="1">
      <alignment horizontal="center" vertical="center" wrapText="1"/>
    </xf>
    <xf numFmtId="183" fontId="35" fillId="0" borderId="42" xfId="0" applyNumberFormat="1" applyFont="1" applyFill="1" applyBorder="1" applyAlignment="1" applyProtection="1">
      <alignment horizontal="center" vertical="center"/>
      <protection locked="0"/>
    </xf>
    <xf numFmtId="183" fontId="35" fillId="0" borderId="44" xfId="0" applyNumberFormat="1" applyFont="1" applyFill="1" applyBorder="1" applyAlignment="1" applyProtection="1">
      <alignment horizontal="center" vertical="center"/>
      <protection locked="0"/>
    </xf>
    <xf numFmtId="183" fontId="35" fillId="0" borderId="41" xfId="0" applyNumberFormat="1" applyFont="1" applyFill="1" applyBorder="1" applyAlignment="1" applyProtection="1">
      <alignment horizontal="center" vertical="center"/>
      <protection locked="0"/>
    </xf>
    <xf numFmtId="185" fontId="39" fillId="0" borderId="15" xfId="0" applyNumberFormat="1" applyFont="1" applyBorder="1" applyAlignment="1">
      <alignment horizontal="center" vertical="center"/>
    </xf>
    <xf numFmtId="185" fontId="39" fillId="0" borderId="14" xfId="0" applyNumberFormat="1" applyFont="1" applyBorder="1" applyAlignment="1">
      <alignment horizontal="center" vertical="center"/>
    </xf>
    <xf numFmtId="185" fontId="39" fillId="0" borderId="13" xfId="0" applyNumberFormat="1" applyFont="1" applyBorder="1" applyAlignment="1">
      <alignment horizontal="center" vertical="center"/>
    </xf>
    <xf numFmtId="185" fontId="31" fillId="0" borderId="15" xfId="0" applyNumberFormat="1" applyFont="1" applyBorder="1" applyAlignment="1">
      <alignment horizontal="center"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0" fontId="35" fillId="6" borderId="74" xfId="0" applyFont="1" applyFill="1" applyBorder="1" applyAlignment="1" applyProtection="1">
      <alignment horizontal="center" vertical="center"/>
      <protection locked="0"/>
    </xf>
    <xf numFmtId="0" fontId="35" fillId="6" borderId="56" xfId="0" applyFont="1" applyFill="1" applyBorder="1" applyAlignment="1" applyProtection="1">
      <alignment horizontal="center" vertical="center"/>
      <protection locked="0"/>
    </xf>
    <xf numFmtId="0" fontId="35" fillId="6" borderId="14" xfId="0" applyFont="1" applyFill="1" applyBorder="1" applyAlignment="1" applyProtection="1">
      <alignment horizontal="center" vertical="center"/>
      <protection locked="0"/>
    </xf>
    <xf numFmtId="0" fontId="35" fillId="6" borderId="13" xfId="0" applyFont="1" applyFill="1" applyBorder="1" applyAlignment="1" applyProtection="1">
      <alignment horizontal="center" vertical="center"/>
      <protection locked="0"/>
    </xf>
    <xf numFmtId="184" fontId="28" fillId="6" borderId="20" xfId="0" applyNumberFormat="1" applyFont="1" applyFill="1" applyBorder="1" applyAlignment="1">
      <alignment horizontal="center" vertical="center"/>
    </xf>
    <xf numFmtId="185" fontId="35" fillId="0" borderId="15" xfId="0" applyNumberFormat="1" applyFont="1" applyBorder="1" applyAlignment="1">
      <alignment horizontal="center" vertical="center"/>
    </xf>
    <xf numFmtId="185" fontId="35" fillId="0" borderId="14" xfId="0" applyNumberFormat="1" applyFont="1" applyBorder="1" applyAlignment="1">
      <alignment horizontal="center" vertical="center"/>
    </xf>
    <xf numFmtId="185" fontId="35" fillId="0" borderId="13" xfId="0" applyNumberFormat="1" applyFont="1" applyBorder="1" applyAlignment="1">
      <alignment horizontal="center" vertical="center"/>
    </xf>
    <xf numFmtId="188" fontId="35" fillId="0" borderId="19" xfId="0" applyNumberFormat="1" applyFont="1" applyFill="1" applyBorder="1" applyAlignment="1">
      <alignment horizontal="center"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0" fontId="4" fillId="0" borderId="53"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36" xfId="2" applyFont="1" applyFill="1" applyBorder="1" applyAlignment="1">
      <alignment horizontal="center" vertical="center"/>
    </xf>
    <xf numFmtId="0" fontId="13" fillId="0" borderId="0" xfId="2" applyFont="1" applyAlignment="1">
      <alignment horizontal="center" vertical="center"/>
    </xf>
    <xf numFmtId="177" fontId="4" fillId="6" borderId="14" xfId="2" applyNumberFormat="1" applyFont="1" applyFill="1" applyBorder="1" applyAlignment="1">
      <alignment horizontal="right" vertical="center"/>
    </xf>
    <xf numFmtId="177" fontId="4" fillId="6" borderId="13" xfId="2" applyNumberFormat="1" applyFont="1" applyFill="1" applyBorder="1" applyAlignment="1">
      <alignment horizontal="right" vertical="center"/>
    </xf>
    <xf numFmtId="177" fontId="4" fillId="6" borderId="15" xfId="2" applyNumberFormat="1" applyFont="1" applyFill="1" applyBorder="1" applyAlignment="1">
      <alignment horizontal="right" vertical="center"/>
    </xf>
    <xf numFmtId="0" fontId="4" fillId="0" borderId="45" xfId="2"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4" fillId="3" borderId="47" xfId="2" applyFont="1" applyFill="1" applyBorder="1" applyAlignment="1">
      <alignment horizontal="center" vertical="center"/>
    </xf>
    <xf numFmtId="0" fontId="4" fillId="3" borderId="30" xfId="2" applyFont="1" applyFill="1" applyBorder="1" applyAlignment="1">
      <alignment horizontal="center" vertical="center"/>
    </xf>
    <xf numFmtId="0" fontId="4" fillId="3" borderId="32"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177" fontId="4" fillId="6" borderId="36" xfId="2" applyNumberFormat="1" applyFont="1" applyFill="1" applyBorder="1" applyAlignment="1">
      <alignment horizontal="right" vertical="center"/>
    </xf>
    <xf numFmtId="177" fontId="4" fillId="6" borderId="47" xfId="2" applyNumberFormat="1" applyFont="1" applyFill="1" applyBorder="1" applyAlignment="1">
      <alignment horizontal="right" vertical="center"/>
    </xf>
    <xf numFmtId="177" fontId="4" fillId="6" borderId="43" xfId="2" applyNumberFormat="1" applyFont="1" applyFill="1" applyBorder="1" applyAlignment="1">
      <alignment horizontal="right"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176" fontId="4" fillId="0" borderId="25" xfId="2"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4" fillId="0" borderId="15"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15"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8" fillId="3" borderId="34" xfId="2" applyFont="1" applyFill="1" applyBorder="1" applyAlignment="1">
      <alignment vertical="center" textRotation="255"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176" fontId="4" fillId="0" borderId="28" xfId="2"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26" xfId="2" applyNumberFormat="1"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6" borderId="43" xfId="2" applyFont="1" applyFill="1" applyBorder="1" applyAlignment="1">
      <alignment horizontal="center" vertical="center"/>
    </xf>
    <xf numFmtId="0" fontId="4" fillId="6" borderId="36" xfId="2" applyFont="1" applyFill="1" applyBorder="1" applyAlignment="1">
      <alignment horizontal="center" vertical="center"/>
    </xf>
    <xf numFmtId="0" fontId="4" fillId="6" borderId="45"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17"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wrapText="1" shrinkToFit="1"/>
    </xf>
    <xf numFmtId="0" fontId="13" fillId="0" borderId="0" xfId="3" applyFont="1" applyAlignment="1">
      <alignment horizontal="center" vertical="center"/>
    </xf>
    <xf numFmtId="0" fontId="8" fillId="0" borderId="46" xfId="3" applyFont="1" applyBorder="1" applyAlignment="1">
      <alignment horizontal="center" vertical="center"/>
    </xf>
    <xf numFmtId="0" fontId="8" fillId="0" borderId="36" xfId="3" applyFont="1" applyBorder="1" applyAlignment="1">
      <alignment horizontal="center" vertical="center"/>
    </xf>
    <xf numFmtId="0" fontId="8" fillId="0" borderId="47" xfId="3" applyFont="1" applyBorder="1" applyAlignment="1">
      <alignment horizontal="center" vertical="center"/>
    </xf>
    <xf numFmtId="0" fontId="4" fillId="0" borderId="46"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47" xfId="3" applyFont="1" applyFill="1" applyBorder="1" applyAlignment="1">
      <alignment horizontal="center" vertical="center"/>
    </xf>
    <xf numFmtId="0" fontId="4" fillId="0" borderId="43" xfId="3" applyFont="1" applyFill="1" applyBorder="1" applyAlignment="1">
      <alignment horizontal="center" vertical="center"/>
    </xf>
    <xf numFmtId="0" fontId="4" fillId="0" borderId="45" xfId="3" applyFont="1" applyFill="1" applyBorder="1" applyAlignment="1">
      <alignment horizontal="center" vertical="center"/>
    </xf>
    <xf numFmtId="176" fontId="4" fillId="0" borderId="15" xfId="3" applyNumberFormat="1" applyFont="1" applyFill="1" applyBorder="1" applyAlignment="1">
      <alignment vertical="center"/>
    </xf>
    <xf numFmtId="176" fontId="4" fillId="0" borderId="14" xfId="3" applyNumberFormat="1" applyFont="1" applyFill="1" applyBorder="1" applyAlignment="1">
      <alignment vertical="center"/>
    </xf>
    <xf numFmtId="176" fontId="4" fillId="0" borderId="13" xfId="3" applyNumberFormat="1" applyFont="1" applyFill="1" applyBorder="1" applyAlignment="1">
      <alignment vertical="center"/>
    </xf>
    <xf numFmtId="0" fontId="4" fillId="0" borderId="22" xfId="3" applyFont="1" applyBorder="1" applyAlignment="1">
      <alignment horizontal="center" vertical="center"/>
    </xf>
    <xf numFmtId="0" fontId="4" fillId="0" borderId="12" xfId="3" applyFont="1" applyBorder="1" applyAlignment="1">
      <alignment horizontal="center" vertical="center"/>
    </xf>
    <xf numFmtId="182" fontId="4" fillId="0" borderId="14" xfId="3" applyNumberFormat="1" applyFont="1" applyFill="1" applyBorder="1" applyAlignment="1">
      <alignment vertical="center"/>
    </xf>
    <xf numFmtId="182" fontId="4" fillId="0" borderId="13" xfId="3" applyNumberFormat="1" applyFont="1" applyFill="1" applyBorder="1" applyAlignment="1">
      <alignment vertical="center"/>
    </xf>
    <xf numFmtId="0" fontId="4" fillId="0" borderId="53"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46"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0" borderId="43" xfId="3" applyFont="1" applyFill="1" applyBorder="1" applyAlignment="1">
      <alignment horizontal="center" vertical="center" shrinkToFit="1"/>
    </xf>
    <xf numFmtId="176" fontId="4" fillId="0" borderId="43" xfId="3" applyNumberFormat="1" applyFont="1" applyFill="1" applyBorder="1" applyAlignment="1">
      <alignment horizontal="center" vertical="center"/>
    </xf>
    <xf numFmtId="176" fontId="4" fillId="0" borderId="36" xfId="3" applyNumberFormat="1" applyFont="1" applyFill="1" applyBorder="1" applyAlignment="1">
      <alignment horizontal="center" vertical="center"/>
    </xf>
    <xf numFmtId="176" fontId="4" fillId="0" borderId="45" xfId="3" applyNumberFormat="1" applyFont="1" applyFill="1" applyBorder="1" applyAlignment="1">
      <alignment horizontal="center" vertical="center"/>
    </xf>
    <xf numFmtId="0" fontId="4" fillId="0" borderId="32" xfId="3" applyFont="1" applyFill="1" applyBorder="1" applyAlignment="1">
      <alignment horizontal="center" vertical="center" wrapText="1"/>
    </xf>
    <xf numFmtId="0" fontId="4" fillId="0" borderId="19" xfId="3" applyFont="1" applyFill="1" applyBorder="1" applyAlignment="1">
      <alignment horizontal="center" vertical="center" wrapText="1"/>
    </xf>
    <xf numFmtId="188" fontId="4" fillId="0" borderId="43" xfId="3" applyNumberFormat="1" applyFont="1" applyFill="1" applyBorder="1" applyAlignment="1">
      <alignment horizontal="center" vertical="center" shrinkToFit="1"/>
    </xf>
    <xf numFmtId="188" fontId="4" fillId="0" borderId="36" xfId="3" applyNumberFormat="1" applyFont="1" applyFill="1" applyBorder="1" applyAlignment="1">
      <alignment horizontal="center" vertical="center" shrinkToFit="1"/>
    </xf>
    <xf numFmtId="188" fontId="4" fillId="0" borderId="47" xfId="3" applyNumberFormat="1" applyFont="1" applyFill="1" applyBorder="1" applyAlignment="1">
      <alignment horizontal="center" vertical="center" shrinkToFit="1"/>
    </xf>
    <xf numFmtId="178" fontId="4" fillId="0" borderId="43" xfId="7" applyNumberFormat="1" applyFont="1" applyFill="1" applyBorder="1" applyAlignment="1">
      <alignment horizontal="center" vertical="center"/>
    </xf>
    <xf numFmtId="178" fontId="4" fillId="0" borderId="36" xfId="7" applyNumberFormat="1" applyFont="1" applyFill="1" applyBorder="1" applyAlignment="1">
      <alignment horizontal="center" vertical="center"/>
    </xf>
    <xf numFmtId="178" fontId="4" fillId="0" borderId="45" xfId="7" applyNumberFormat="1" applyFont="1" applyFill="1" applyBorder="1" applyAlignment="1">
      <alignment horizontal="center" vertical="center"/>
    </xf>
    <xf numFmtId="0" fontId="8" fillId="0" borderId="34" xfId="3" applyFont="1" applyBorder="1" applyAlignment="1">
      <alignment vertical="center" textRotation="255"/>
    </xf>
    <xf numFmtId="0" fontId="8" fillId="0" borderId="21" xfId="3" applyFont="1" applyBorder="1" applyAlignment="1">
      <alignment vertical="center" textRotation="255"/>
    </xf>
    <xf numFmtId="0" fontId="8" fillId="0" borderId="11" xfId="3" applyFont="1" applyBorder="1" applyAlignment="1">
      <alignment vertical="center" textRotation="255"/>
    </xf>
    <xf numFmtId="0" fontId="4" fillId="0" borderId="30"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29" xfId="3" applyFont="1" applyFill="1" applyBorder="1" applyAlignment="1">
      <alignment horizontal="center" vertical="center"/>
    </xf>
    <xf numFmtId="0" fontId="4" fillId="0" borderId="42" xfId="3" applyFont="1" applyFill="1" applyBorder="1" applyAlignment="1">
      <alignment horizontal="center" vertical="center" shrinkToFit="1"/>
    </xf>
    <xf numFmtId="0" fontId="4" fillId="0" borderId="44" xfId="3" applyFont="1" applyFill="1" applyBorder="1" applyAlignment="1">
      <alignment horizontal="center" vertical="center" shrinkToFit="1"/>
    </xf>
    <xf numFmtId="182" fontId="4" fillId="0" borderId="54" xfId="3" applyNumberFormat="1" applyFont="1" applyFill="1" applyBorder="1" applyAlignment="1">
      <alignment vertical="center"/>
    </xf>
    <xf numFmtId="0" fontId="4" fillId="0" borderId="26" xfId="3" applyFont="1" applyFill="1" applyBorder="1" applyAlignment="1">
      <alignment horizontal="center" vertical="center"/>
    </xf>
    <xf numFmtId="0" fontId="4" fillId="9" borderId="52" xfId="3" applyFont="1" applyFill="1" applyBorder="1" applyAlignment="1">
      <alignment horizontal="center" vertical="center"/>
    </xf>
    <xf numFmtId="0" fontId="4" fillId="9" borderId="27" xfId="3" applyFont="1" applyFill="1" applyBorder="1" applyAlignment="1">
      <alignment horizontal="center" vertical="center"/>
    </xf>
    <xf numFmtId="0" fontId="4" fillId="9" borderId="51" xfId="3" applyFont="1" applyFill="1" applyBorder="1" applyAlignment="1">
      <alignment horizontal="center" vertical="center"/>
    </xf>
    <xf numFmtId="0" fontId="4" fillId="0" borderId="26" xfId="3" applyFont="1" applyFill="1" applyBorder="1" applyAlignment="1">
      <alignment horizontal="center" vertical="center" wrapText="1"/>
    </xf>
    <xf numFmtId="0" fontId="4" fillId="0" borderId="13" xfId="3" applyFont="1" applyFill="1" applyBorder="1" applyAlignment="1">
      <alignment horizontal="center" vertical="center" wrapText="1"/>
    </xf>
    <xf numFmtId="176" fontId="4" fillId="10" borderId="36" xfId="3" applyNumberFormat="1" applyFont="1" applyFill="1" applyBorder="1" applyAlignment="1">
      <alignment vertical="center"/>
    </xf>
    <xf numFmtId="176" fontId="4" fillId="10" borderId="47" xfId="3" applyNumberFormat="1" applyFont="1" applyFill="1" applyBorder="1" applyAlignment="1">
      <alignment vertical="center"/>
    </xf>
    <xf numFmtId="176" fontId="4" fillId="10" borderId="43" xfId="3" applyNumberFormat="1" applyFont="1" applyFill="1" applyBorder="1" applyAlignment="1">
      <alignment vertical="center"/>
    </xf>
    <xf numFmtId="0" fontId="4" fillId="0" borderId="70" xfId="3" applyFont="1" applyFill="1" applyBorder="1" applyAlignment="1">
      <alignment horizontal="center" vertical="center"/>
    </xf>
    <xf numFmtId="0" fontId="4" fillId="10" borderId="64" xfId="3" applyFont="1" applyFill="1" applyBorder="1" applyAlignment="1">
      <alignment horizontal="center" vertical="center"/>
    </xf>
    <xf numFmtId="0" fontId="4" fillId="10" borderId="65" xfId="3" applyFont="1" applyFill="1" applyBorder="1" applyAlignment="1">
      <alignment horizontal="center" vertical="center"/>
    </xf>
    <xf numFmtId="0" fontId="4" fillId="10" borderId="66" xfId="3" applyFont="1" applyFill="1" applyBorder="1" applyAlignment="1">
      <alignment horizontal="center" vertical="center"/>
    </xf>
    <xf numFmtId="0" fontId="10" fillId="0" borderId="71" xfId="3" applyFont="1" applyFill="1" applyBorder="1" applyAlignment="1">
      <alignment horizontal="left" vertical="center"/>
    </xf>
    <xf numFmtId="0" fontId="10" fillId="0" borderId="36" xfId="3" applyFont="1" applyFill="1" applyBorder="1" applyAlignment="1">
      <alignment horizontal="left" vertical="center"/>
    </xf>
    <xf numFmtId="0" fontId="10" fillId="0" borderId="47" xfId="3" applyFont="1" applyFill="1" applyBorder="1" applyAlignment="1">
      <alignment horizontal="left" vertical="center"/>
    </xf>
    <xf numFmtId="0" fontId="4" fillId="0" borderId="38" xfId="3" applyFont="1" applyFill="1" applyBorder="1" applyAlignment="1">
      <alignment horizontal="center" vertical="center"/>
    </xf>
    <xf numFmtId="0" fontId="4" fillId="0" borderId="40" xfId="3" applyFont="1" applyFill="1" applyBorder="1" applyAlignment="1">
      <alignment horizontal="center" vertical="center"/>
    </xf>
    <xf numFmtId="0" fontId="8" fillId="0" borderId="34" xfId="3" applyFont="1" applyBorder="1" applyAlignment="1">
      <alignment vertical="center" textRotation="255" wrapText="1"/>
    </xf>
    <xf numFmtId="0" fontId="8" fillId="0" borderId="21" xfId="3" applyFont="1" applyBorder="1" applyAlignment="1">
      <alignment vertical="center" textRotation="255" wrapText="1"/>
    </xf>
    <xf numFmtId="0" fontId="8" fillId="0" borderId="11" xfId="3" applyFont="1" applyBorder="1" applyAlignment="1">
      <alignment vertical="center" textRotation="255" wrapText="1"/>
    </xf>
    <xf numFmtId="182" fontId="4" fillId="0" borderId="27" xfId="3" applyNumberFormat="1" applyFont="1" applyFill="1" applyBorder="1" applyAlignment="1">
      <alignment vertical="center"/>
    </xf>
    <xf numFmtId="182" fontId="4" fillId="0" borderId="26" xfId="3" applyNumberFormat="1" applyFont="1" applyFill="1" applyBorder="1" applyAlignment="1">
      <alignment vertical="center"/>
    </xf>
    <xf numFmtId="176" fontId="4" fillId="0" borderId="28" xfId="3" applyNumberFormat="1" applyFont="1" applyFill="1" applyBorder="1" applyAlignment="1">
      <alignment vertical="center"/>
    </xf>
    <xf numFmtId="176" fontId="4" fillId="0" borderId="27" xfId="3" applyNumberFormat="1" applyFont="1" applyFill="1" applyBorder="1" applyAlignment="1">
      <alignment vertical="center"/>
    </xf>
    <xf numFmtId="176" fontId="4" fillId="0" borderId="26" xfId="3" applyNumberFormat="1" applyFont="1" applyFill="1" applyBorder="1" applyAlignment="1">
      <alignment vertical="center"/>
    </xf>
    <xf numFmtId="182" fontId="4" fillId="0" borderId="3" xfId="3" applyNumberFormat="1" applyFont="1" applyFill="1" applyBorder="1" applyAlignment="1">
      <alignment vertical="center"/>
    </xf>
    <xf numFmtId="182" fontId="4" fillId="0" borderId="2" xfId="3" applyNumberFormat="1" applyFont="1" applyFill="1" applyBorder="1" applyAlignment="1">
      <alignment vertical="center"/>
    </xf>
    <xf numFmtId="176" fontId="4" fillId="0" borderId="4" xfId="3" applyNumberFormat="1" applyFont="1" applyFill="1" applyBorder="1" applyAlignment="1">
      <alignment vertical="center"/>
    </xf>
    <xf numFmtId="176" fontId="4" fillId="0" borderId="3" xfId="3" applyNumberFormat="1" applyFont="1" applyFill="1" applyBorder="1" applyAlignment="1">
      <alignment vertical="center"/>
    </xf>
    <xf numFmtId="176" fontId="4" fillId="0" borderId="2" xfId="3" applyNumberFormat="1" applyFont="1" applyFill="1" applyBorder="1" applyAlignment="1">
      <alignment vertical="center"/>
    </xf>
  </cellXfs>
  <cellStyles count="11">
    <cellStyle name="ハイパーリンク" xfId="10" builtinId="8"/>
    <cellStyle name="桁区切り" xfId="1" builtinId="6"/>
    <cellStyle name="桁区切り 2" xfId="6"/>
    <cellStyle name="桁区切り 2 2" xfId="7"/>
    <cellStyle name="標準" xfId="0" builtinId="0"/>
    <cellStyle name="標準 2" xfId="9"/>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1">
    <dxf>
      <fill>
        <patternFill>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23</xdr:row>
      <xdr:rowOff>47626</xdr:rowOff>
    </xdr:from>
    <xdr:to>
      <xdr:col>32</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行が不足した場合は、本シートにおいて９～</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25</xdr:row>
      <xdr:rowOff>19050</xdr:rowOff>
    </xdr:from>
    <xdr:to>
      <xdr:col>13</xdr:col>
      <xdr:colOff>234497</xdr:colOff>
      <xdr:row>29</xdr:row>
      <xdr:rowOff>115660</xdr:rowOff>
    </xdr:to>
    <xdr:sp macro="" textlink="">
      <xdr:nvSpPr>
        <xdr:cNvPr id="2" name="テキスト ボックス 1"/>
        <xdr:cNvSpPr txBox="1"/>
      </xdr:nvSpPr>
      <xdr:spPr>
        <a:xfrm>
          <a:off x="1905000" y="5619750"/>
          <a:ext cx="5882822" cy="972910"/>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18"/>
  <sheetViews>
    <sheetView showGridLines="0" tabSelected="1" zoomScaleNormal="100" zoomScaleSheetLayoutView="100" workbookViewId="0">
      <selection activeCell="C11" sqref="C11:E11"/>
    </sheetView>
  </sheetViews>
  <sheetFormatPr defaultColWidth="9" defaultRowHeight="15"/>
  <cols>
    <col min="1" max="1" width="3.08984375" style="306" customWidth="1"/>
    <col min="2" max="2" width="7.7265625" style="306" customWidth="1"/>
    <col min="3" max="3" width="31" style="306" customWidth="1"/>
    <col min="4" max="4" width="48" style="305" customWidth="1"/>
    <col min="5" max="5" width="15.36328125" style="305" customWidth="1"/>
    <col min="6" max="6" width="4.26953125" style="306" customWidth="1"/>
    <col min="7" max="16384" width="9" style="306"/>
  </cols>
  <sheetData>
    <row r="1" spans="2:5" ht="19.5">
      <c r="B1" s="303" t="s">
        <v>116</v>
      </c>
      <c r="C1" s="303"/>
      <c r="D1" s="304"/>
    </row>
    <row r="2" spans="2:5" ht="20.5" customHeight="1">
      <c r="B2" s="307" t="s">
        <v>117</v>
      </c>
    </row>
    <row r="3" spans="2:5" ht="20.5" customHeight="1">
      <c r="B3" s="308"/>
      <c r="C3" s="309" t="s">
        <v>118</v>
      </c>
      <c r="D3" s="309" t="s">
        <v>119</v>
      </c>
      <c r="E3" s="309" t="s">
        <v>120</v>
      </c>
    </row>
    <row r="4" spans="2:5" ht="43.5" customHeight="1">
      <c r="B4" s="309">
        <v>1</v>
      </c>
      <c r="C4" s="310" t="s">
        <v>121</v>
      </c>
      <c r="D4" s="311" t="s">
        <v>122</v>
      </c>
      <c r="E4" s="324" t="s">
        <v>123</v>
      </c>
    </row>
    <row r="5" spans="2:5" ht="43.5" customHeight="1">
      <c r="B5" s="309">
        <v>2</v>
      </c>
      <c r="C5" s="312" t="s">
        <v>124</v>
      </c>
      <c r="D5" s="313" t="s">
        <v>125</v>
      </c>
      <c r="E5" s="324"/>
    </row>
    <row r="6" spans="2:5" ht="48.75" customHeight="1">
      <c r="B6" s="309">
        <v>3</v>
      </c>
      <c r="C6" s="314" t="s">
        <v>126</v>
      </c>
      <c r="D6" s="315" t="s">
        <v>127</v>
      </c>
      <c r="E6" s="324"/>
    </row>
    <row r="7" spans="2:5" ht="21.75" customHeight="1">
      <c r="B7" s="325"/>
      <c r="C7" s="326"/>
      <c r="D7" s="326"/>
      <c r="E7" s="326"/>
    </row>
    <row r="8" spans="2:5" ht="20.5" customHeight="1">
      <c r="B8" s="316" t="s">
        <v>128</v>
      </c>
    </row>
    <row r="9" spans="2:5" ht="20.5" customHeight="1">
      <c r="B9" s="308"/>
      <c r="C9" s="327" t="s">
        <v>129</v>
      </c>
      <c r="D9" s="328"/>
      <c r="E9" s="329"/>
    </row>
    <row r="10" spans="2:5" ht="57.75" customHeight="1">
      <c r="B10" s="309">
        <v>1</v>
      </c>
      <c r="C10" s="330" t="s">
        <v>133</v>
      </c>
      <c r="D10" s="330"/>
      <c r="E10" s="330"/>
    </row>
    <row r="11" spans="2:5" ht="57.75" customHeight="1">
      <c r="B11" s="309">
        <v>2</v>
      </c>
      <c r="C11" s="330" t="s">
        <v>130</v>
      </c>
      <c r="D11" s="330"/>
      <c r="E11" s="330"/>
    </row>
    <row r="12" spans="2:5" ht="23.25" customHeight="1">
      <c r="B12" s="317">
        <v>3</v>
      </c>
      <c r="C12" s="319" t="s">
        <v>131</v>
      </c>
      <c r="D12" s="319"/>
      <c r="E12" s="320"/>
    </row>
    <row r="13" spans="2:5" ht="34.5" customHeight="1">
      <c r="B13" s="318"/>
      <c r="C13" s="321" t="s">
        <v>132</v>
      </c>
      <c r="D13" s="322"/>
      <c r="E13" s="323"/>
    </row>
    <row r="14" spans="2:5" ht="20.5" customHeight="1"/>
    <row r="15" spans="2:5" ht="20.5" customHeight="1"/>
    <row r="16" spans="2:5" ht="20.5" customHeight="1"/>
    <row r="17" ht="20.5" customHeight="1"/>
    <row r="18" ht="20.5" customHeight="1"/>
  </sheetData>
  <sheetProtection password="CC09" sheet="1" objects="1" scenarios="1"/>
  <mergeCells count="8">
    <mergeCell ref="B12:B13"/>
    <mergeCell ref="C12:E12"/>
    <mergeCell ref="C13:E13"/>
    <mergeCell ref="E4:E6"/>
    <mergeCell ref="B7:E7"/>
    <mergeCell ref="C9:E9"/>
    <mergeCell ref="C10:E10"/>
    <mergeCell ref="C11:E11"/>
  </mergeCells>
  <phoneticPr fontId="6"/>
  <hyperlinks>
    <hyperlink ref="C13" r:id="rId1"/>
  </hyperlinks>
  <pageMargins left="0.7" right="0.7" top="0.75" bottom="0.75" header="0.3" footer="0.3"/>
  <pageSetup paperSize="9" scale="8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L39"/>
  <sheetViews>
    <sheetView view="pageBreakPreview" zoomScale="55" zoomScaleNormal="55" zoomScaleSheetLayoutView="55" workbookViewId="0">
      <pane xSplit="5" ySplit="7" topLeftCell="F8" activePane="bottomRight" state="frozen"/>
      <selection activeCell="H10" sqref="H10"/>
      <selection pane="topRight" activeCell="H10" sqref="H10"/>
      <selection pane="bottomLeft" activeCell="H10" sqref="H10"/>
      <selection pane="bottomRight" activeCell="AQ4" sqref="AQ4:AS7"/>
    </sheetView>
  </sheetViews>
  <sheetFormatPr defaultRowHeight="13"/>
  <cols>
    <col min="1" max="1" width="5.08984375" style="74" customWidth="1"/>
    <col min="2" max="2" width="17.7265625" style="74" customWidth="1"/>
    <col min="3" max="3" width="6.6328125" style="74" customWidth="1"/>
    <col min="4" max="4" width="12" style="74" customWidth="1"/>
    <col min="5" max="5" width="15.6328125" style="74" customWidth="1"/>
    <col min="6" max="6" width="11.453125" style="74" customWidth="1"/>
    <col min="7" max="7" width="10.7265625" style="74" customWidth="1"/>
    <col min="8" max="9" width="8.7265625" style="74" customWidth="1"/>
    <col min="10" max="40" width="3.6328125" style="74" customWidth="1"/>
    <col min="41" max="41" width="5.36328125" style="74" customWidth="1"/>
    <col min="42" max="42" width="10.7265625" style="74" customWidth="1"/>
    <col min="43" max="45" width="11.7265625" style="74" customWidth="1"/>
    <col min="46" max="46" width="8.90625" style="74" customWidth="1"/>
    <col min="47" max="47" width="12" style="74" hidden="1" customWidth="1"/>
    <col min="48" max="48" width="1.453125" style="74" customWidth="1"/>
    <col min="49" max="283" width="9" style="74"/>
    <col min="284" max="284" width="3.36328125" style="74" customWidth="1"/>
    <col min="285" max="285" width="17" style="74" customWidth="1"/>
    <col min="286" max="286" width="6" style="74" customWidth="1"/>
    <col min="287" max="299" width="12.36328125" style="74" customWidth="1"/>
    <col min="300" max="300" width="13.26953125" style="74" customWidth="1"/>
    <col min="301" max="301" width="50.7265625" style="74" customWidth="1"/>
    <col min="302" max="302" width="8.90625" style="74" customWidth="1"/>
    <col min="303" max="303" width="12" style="74" customWidth="1"/>
    <col min="304" max="304" width="1.453125" style="74" customWidth="1"/>
    <col min="305" max="539" width="9" style="74"/>
    <col min="540" max="540" width="3.36328125" style="74" customWidth="1"/>
    <col min="541" max="541" width="17" style="74" customWidth="1"/>
    <col min="542" max="542" width="6" style="74" customWidth="1"/>
    <col min="543" max="555" width="12.36328125" style="74" customWidth="1"/>
    <col min="556" max="556" width="13.26953125" style="74" customWidth="1"/>
    <col min="557" max="557" width="50.7265625" style="74" customWidth="1"/>
    <col min="558" max="558" width="8.90625" style="74" customWidth="1"/>
    <col min="559" max="559" width="12" style="74" customWidth="1"/>
    <col min="560" max="560" width="1.453125" style="74" customWidth="1"/>
    <col min="561" max="795" width="9" style="74"/>
    <col min="796" max="796" width="3.36328125" style="74" customWidth="1"/>
    <col min="797" max="797" width="17" style="74" customWidth="1"/>
    <col min="798" max="798" width="6" style="74" customWidth="1"/>
    <col min="799" max="811" width="12.36328125" style="74" customWidth="1"/>
    <col min="812" max="812" width="13.26953125" style="74" customWidth="1"/>
    <col min="813" max="813" width="50.7265625" style="74" customWidth="1"/>
    <col min="814" max="814" width="8.90625" style="74" customWidth="1"/>
    <col min="815" max="815" width="12" style="74" customWidth="1"/>
    <col min="816" max="816" width="1.453125" style="74" customWidth="1"/>
    <col min="817" max="1051" width="9" style="74"/>
    <col min="1052" max="1052" width="3.36328125" style="74" customWidth="1"/>
    <col min="1053" max="1053" width="17" style="74" customWidth="1"/>
    <col min="1054" max="1054" width="6" style="74" customWidth="1"/>
    <col min="1055" max="1067" width="12.36328125" style="74" customWidth="1"/>
    <col min="1068" max="1068" width="13.26953125" style="74" customWidth="1"/>
    <col min="1069" max="1069" width="50.7265625" style="74" customWidth="1"/>
    <col min="1070" max="1070" width="8.90625" style="74" customWidth="1"/>
    <col min="1071" max="1071" width="12" style="74" customWidth="1"/>
    <col min="1072" max="1072" width="1.453125" style="74" customWidth="1"/>
    <col min="1073" max="1307" width="9" style="74"/>
    <col min="1308" max="1308" width="3.36328125" style="74" customWidth="1"/>
    <col min="1309" max="1309" width="17" style="74" customWidth="1"/>
    <col min="1310" max="1310" width="6" style="74" customWidth="1"/>
    <col min="1311" max="1323" width="12.36328125" style="74" customWidth="1"/>
    <col min="1324" max="1324" width="13.26953125" style="74" customWidth="1"/>
    <col min="1325" max="1325" width="50.7265625" style="74" customWidth="1"/>
    <col min="1326" max="1326" width="8.90625" style="74" customWidth="1"/>
    <col min="1327" max="1327" width="12" style="74" customWidth="1"/>
    <col min="1328" max="1328" width="1.453125" style="74" customWidth="1"/>
    <col min="1329" max="1563" width="9" style="74"/>
    <col min="1564" max="1564" width="3.36328125" style="74" customWidth="1"/>
    <col min="1565" max="1565" width="17" style="74" customWidth="1"/>
    <col min="1566" max="1566" width="6" style="74" customWidth="1"/>
    <col min="1567" max="1579" width="12.36328125" style="74" customWidth="1"/>
    <col min="1580" max="1580" width="13.26953125" style="74" customWidth="1"/>
    <col min="1581" max="1581" width="50.7265625" style="74" customWidth="1"/>
    <col min="1582" max="1582" width="8.90625" style="74" customWidth="1"/>
    <col min="1583" max="1583" width="12" style="74" customWidth="1"/>
    <col min="1584" max="1584" width="1.453125" style="74" customWidth="1"/>
    <col min="1585" max="1819" width="9" style="74"/>
    <col min="1820" max="1820" width="3.36328125" style="74" customWidth="1"/>
    <col min="1821" max="1821" width="17" style="74" customWidth="1"/>
    <col min="1822" max="1822" width="6" style="74" customWidth="1"/>
    <col min="1823" max="1835" width="12.36328125" style="74" customWidth="1"/>
    <col min="1836" max="1836" width="13.26953125" style="74" customWidth="1"/>
    <col min="1837" max="1837" width="50.7265625" style="74" customWidth="1"/>
    <col min="1838" max="1838" width="8.90625" style="74" customWidth="1"/>
    <col min="1839" max="1839" width="12" style="74" customWidth="1"/>
    <col min="1840" max="1840" width="1.453125" style="74" customWidth="1"/>
    <col min="1841" max="2075" width="9" style="74"/>
    <col min="2076" max="2076" width="3.36328125" style="74" customWidth="1"/>
    <col min="2077" max="2077" width="17" style="74" customWidth="1"/>
    <col min="2078" max="2078" width="6" style="74" customWidth="1"/>
    <col min="2079" max="2091" width="12.36328125" style="74" customWidth="1"/>
    <col min="2092" max="2092" width="13.26953125" style="74" customWidth="1"/>
    <col min="2093" max="2093" width="50.7265625" style="74" customWidth="1"/>
    <col min="2094" max="2094" width="8.90625" style="74" customWidth="1"/>
    <col min="2095" max="2095" width="12" style="74" customWidth="1"/>
    <col min="2096" max="2096" width="1.453125" style="74" customWidth="1"/>
    <col min="2097" max="2331" width="9" style="74"/>
    <col min="2332" max="2332" width="3.36328125" style="74" customWidth="1"/>
    <col min="2333" max="2333" width="17" style="74" customWidth="1"/>
    <col min="2334" max="2334" width="6" style="74" customWidth="1"/>
    <col min="2335" max="2347" width="12.36328125" style="74" customWidth="1"/>
    <col min="2348" max="2348" width="13.26953125" style="74" customWidth="1"/>
    <col min="2349" max="2349" width="50.7265625" style="74" customWidth="1"/>
    <col min="2350" max="2350" width="8.90625" style="74" customWidth="1"/>
    <col min="2351" max="2351" width="12" style="74" customWidth="1"/>
    <col min="2352" max="2352" width="1.453125" style="74" customWidth="1"/>
    <col min="2353" max="2587" width="9" style="74"/>
    <col min="2588" max="2588" width="3.36328125" style="74" customWidth="1"/>
    <col min="2589" max="2589" width="17" style="74" customWidth="1"/>
    <col min="2590" max="2590" width="6" style="74" customWidth="1"/>
    <col min="2591" max="2603" width="12.36328125" style="74" customWidth="1"/>
    <col min="2604" max="2604" width="13.26953125" style="74" customWidth="1"/>
    <col min="2605" max="2605" width="50.7265625" style="74" customWidth="1"/>
    <col min="2606" max="2606" width="8.90625" style="74" customWidth="1"/>
    <col min="2607" max="2607" width="12" style="74" customWidth="1"/>
    <col min="2608" max="2608" width="1.453125" style="74" customWidth="1"/>
    <col min="2609" max="2843" width="9" style="74"/>
    <col min="2844" max="2844" width="3.36328125" style="74" customWidth="1"/>
    <col min="2845" max="2845" width="17" style="74" customWidth="1"/>
    <col min="2846" max="2846" width="6" style="74" customWidth="1"/>
    <col min="2847" max="2859" width="12.36328125" style="74" customWidth="1"/>
    <col min="2860" max="2860" width="13.26953125" style="74" customWidth="1"/>
    <col min="2861" max="2861" width="50.7265625" style="74" customWidth="1"/>
    <col min="2862" max="2862" width="8.90625" style="74" customWidth="1"/>
    <col min="2863" max="2863" width="12" style="74" customWidth="1"/>
    <col min="2864" max="2864" width="1.453125" style="74" customWidth="1"/>
    <col min="2865" max="3099" width="9" style="74"/>
    <col min="3100" max="3100" width="3.36328125" style="74" customWidth="1"/>
    <col min="3101" max="3101" width="17" style="74" customWidth="1"/>
    <col min="3102" max="3102" width="6" style="74" customWidth="1"/>
    <col min="3103" max="3115" width="12.36328125" style="74" customWidth="1"/>
    <col min="3116" max="3116" width="13.26953125" style="74" customWidth="1"/>
    <col min="3117" max="3117" width="50.7265625" style="74" customWidth="1"/>
    <col min="3118" max="3118" width="8.90625" style="74" customWidth="1"/>
    <col min="3119" max="3119" width="12" style="74" customWidth="1"/>
    <col min="3120" max="3120" width="1.453125" style="74" customWidth="1"/>
    <col min="3121" max="3355" width="9" style="74"/>
    <col min="3356" max="3356" width="3.36328125" style="74" customWidth="1"/>
    <col min="3357" max="3357" width="17" style="74" customWidth="1"/>
    <col min="3358" max="3358" width="6" style="74" customWidth="1"/>
    <col min="3359" max="3371" width="12.36328125" style="74" customWidth="1"/>
    <col min="3372" max="3372" width="13.26953125" style="74" customWidth="1"/>
    <col min="3373" max="3373" width="50.7265625" style="74" customWidth="1"/>
    <col min="3374" max="3374" width="8.90625" style="74" customWidth="1"/>
    <col min="3375" max="3375" width="12" style="74" customWidth="1"/>
    <col min="3376" max="3376" width="1.453125" style="74" customWidth="1"/>
    <col min="3377" max="3611" width="9" style="74"/>
    <col min="3612" max="3612" width="3.36328125" style="74" customWidth="1"/>
    <col min="3613" max="3613" width="17" style="74" customWidth="1"/>
    <col min="3614" max="3614" width="6" style="74" customWidth="1"/>
    <col min="3615" max="3627" width="12.36328125" style="74" customWidth="1"/>
    <col min="3628" max="3628" width="13.26953125" style="74" customWidth="1"/>
    <col min="3629" max="3629" width="50.7265625" style="74" customWidth="1"/>
    <col min="3630" max="3630" width="8.90625" style="74" customWidth="1"/>
    <col min="3631" max="3631" width="12" style="74" customWidth="1"/>
    <col min="3632" max="3632" width="1.453125" style="74" customWidth="1"/>
    <col min="3633" max="3867" width="9" style="74"/>
    <col min="3868" max="3868" width="3.36328125" style="74" customWidth="1"/>
    <col min="3869" max="3869" width="17" style="74" customWidth="1"/>
    <col min="3870" max="3870" width="6" style="74" customWidth="1"/>
    <col min="3871" max="3883" width="12.36328125" style="74" customWidth="1"/>
    <col min="3884" max="3884" width="13.26953125" style="74" customWidth="1"/>
    <col min="3885" max="3885" width="50.7265625" style="74" customWidth="1"/>
    <col min="3886" max="3886" width="8.90625" style="74" customWidth="1"/>
    <col min="3887" max="3887" width="12" style="74" customWidth="1"/>
    <col min="3888" max="3888" width="1.453125" style="74" customWidth="1"/>
    <col min="3889" max="4123" width="9" style="74"/>
    <col min="4124" max="4124" width="3.36328125" style="74" customWidth="1"/>
    <col min="4125" max="4125" width="17" style="74" customWidth="1"/>
    <col min="4126" max="4126" width="6" style="74" customWidth="1"/>
    <col min="4127" max="4139" width="12.36328125" style="74" customWidth="1"/>
    <col min="4140" max="4140" width="13.26953125" style="74" customWidth="1"/>
    <col min="4141" max="4141" width="50.7265625" style="74" customWidth="1"/>
    <col min="4142" max="4142" width="8.90625" style="74" customWidth="1"/>
    <col min="4143" max="4143" width="12" style="74" customWidth="1"/>
    <col min="4144" max="4144" width="1.453125" style="74" customWidth="1"/>
    <col min="4145" max="4379" width="9" style="74"/>
    <col min="4380" max="4380" width="3.36328125" style="74" customWidth="1"/>
    <col min="4381" max="4381" width="17" style="74" customWidth="1"/>
    <col min="4382" max="4382" width="6" style="74" customWidth="1"/>
    <col min="4383" max="4395" width="12.36328125" style="74" customWidth="1"/>
    <col min="4396" max="4396" width="13.26953125" style="74" customWidth="1"/>
    <col min="4397" max="4397" width="50.7265625" style="74" customWidth="1"/>
    <col min="4398" max="4398" width="8.90625" style="74" customWidth="1"/>
    <col min="4399" max="4399" width="12" style="74" customWidth="1"/>
    <col min="4400" max="4400" width="1.453125" style="74" customWidth="1"/>
    <col min="4401" max="4635" width="9" style="74"/>
    <col min="4636" max="4636" width="3.36328125" style="74" customWidth="1"/>
    <col min="4637" max="4637" width="17" style="74" customWidth="1"/>
    <col min="4638" max="4638" width="6" style="74" customWidth="1"/>
    <col min="4639" max="4651" width="12.36328125" style="74" customWidth="1"/>
    <col min="4652" max="4652" width="13.26953125" style="74" customWidth="1"/>
    <col min="4653" max="4653" width="50.7265625" style="74" customWidth="1"/>
    <col min="4654" max="4654" width="8.90625" style="74" customWidth="1"/>
    <col min="4655" max="4655" width="12" style="74" customWidth="1"/>
    <col min="4656" max="4656" width="1.453125" style="74" customWidth="1"/>
    <col min="4657" max="4891" width="9" style="74"/>
    <col min="4892" max="4892" width="3.36328125" style="74" customWidth="1"/>
    <col min="4893" max="4893" width="17" style="74" customWidth="1"/>
    <col min="4894" max="4894" width="6" style="74" customWidth="1"/>
    <col min="4895" max="4907" width="12.36328125" style="74" customWidth="1"/>
    <col min="4908" max="4908" width="13.26953125" style="74" customWidth="1"/>
    <col min="4909" max="4909" width="50.7265625" style="74" customWidth="1"/>
    <col min="4910" max="4910" width="8.90625" style="74" customWidth="1"/>
    <col min="4911" max="4911" width="12" style="74" customWidth="1"/>
    <col min="4912" max="4912" width="1.453125" style="74" customWidth="1"/>
    <col min="4913" max="5147" width="9" style="74"/>
    <col min="5148" max="5148" width="3.36328125" style="74" customWidth="1"/>
    <col min="5149" max="5149" width="17" style="74" customWidth="1"/>
    <col min="5150" max="5150" width="6" style="74" customWidth="1"/>
    <col min="5151" max="5163" width="12.36328125" style="74" customWidth="1"/>
    <col min="5164" max="5164" width="13.26953125" style="74" customWidth="1"/>
    <col min="5165" max="5165" width="50.7265625" style="74" customWidth="1"/>
    <col min="5166" max="5166" width="8.90625" style="74" customWidth="1"/>
    <col min="5167" max="5167" width="12" style="74" customWidth="1"/>
    <col min="5168" max="5168" width="1.453125" style="74" customWidth="1"/>
    <col min="5169" max="5403" width="9" style="74"/>
    <col min="5404" max="5404" width="3.36328125" style="74" customWidth="1"/>
    <col min="5405" max="5405" width="17" style="74" customWidth="1"/>
    <col min="5406" max="5406" width="6" style="74" customWidth="1"/>
    <col min="5407" max="5419" width="12.36328125" style="74" customWidth="1"/>
    <col min="5420" max="5420" width="13.26953125" style="74" customWidth="1"/>
    <col min="5421" max="5421" width="50.7265625" style="74" customWidth="1"/>
    <col min="5422" max="5422" width="8.90625" style="74" customWidth="1"/>
    <col min="5423" max="5423" width="12" style="74" customWidth="1"/>
    <col min="5424" max="5424" width="1.453125" style="74" customWidth="1"/>
    <col min="5425" max="5659" width="9" style="74"/>
    <col min="5660" max="5660" width="3.36328125" style="74" customWidth="1"/>
    <col min="5661" max="5661" width="17" style="74" customWidth="1"/>
    <col min="5662" max="5662" width="6" style="74" customWidth="1"/>
    <col min="5663" max="5675" width="12.36328125" style="74" customWidth="1"/>
    <col min="5676" max="5676" width="13.26953125" style="74" customWidth="1"/>
    <col min="5677" max="5677" width="50.7265625" style="74" customWidth="1"/>
    <col min="5678" max="5678" width="8.90625" style="74" customWidth="1"/>
    <col min="5679" max="5679" width="12" style="74" customWidth="1"/>
    <col min="5680" max="5680" width="1.453125" style="74" customWidth="1"/>
    <col min="5681" max="5915" width="9" style="74"/>
    <col min="5916" max="5916" width="3.36328125" style="74" customWidth="1"/>
    <col min="5917" max="5917" width="17" style="74" customWidth="1"/>
    <col min="5918" max="5918" width="6" style="74" customWidth="1"/>
    <col min="5919" max="5931" width="12.36328125" style="74" customWidth="1"/>
    <col min="5932" max="5932" width="13.26953125" style="74" customWidth="1"/>
    <col min="5933" max="5933" width="50.7265625" style="74" customWidth="1"/>
    <col min="5934" max="5934" width="8.90625" style="74" customWidth="1"/>
    <col min="5935" max="5935" width="12" style="74" customWidth="1"/>
    <col min="5936" max="5936" width="1.453125" style="74" customWidth="1"/>
    <col min="5937" max="6171" width="9" style="74"/>
    <col min="6172" max="6172" width="3.36328125" style="74" customWidth="1"/>
    <col min="6173" max="6173" width="17" style="74" customWidth="1"/>
    <col min="6174" max="6174" width="6" style="74" customWidth="1"/>
    <col min="6175" max="6187" width="12.36328125" style="74" customWidth="1"/>
    <col min="6188" max="6188" width="13.26953125" style="74" customWidth="1"/>
    <col min="6189" max="6189" width="50.7265625" style="74" customWidth="1"/>
    <col min="6190" max="6190" width="8.90625" style="74" customWidth="1"/>
    <col min="6191" max="6191" width="12" style="74" customWidth="1"/>
    <col min="6192" max="6192" width="1.453125" style="74" customWidth="1"/>
    <col min="6193" max="6427" width="9" style="74"/>
    <col min="6428" max="6428" width="3.36328125" style="74" customWidth="1"/>
    <col min="6429" max="6429" width="17" style="74" customWidth="1"/>
    <col min="6430" max="6430" width="6" style="74" customWidth="1"/>
    <col min="6431" max="6443" width="12.36328125" style="74" customWidth="1"/>
    <col min="6444" max="6444" width="13.26953125" style="74" customWidth="1"/>
    <col min="6445" max="6445" width="50.7265625" style="74" customWidth="1"/>
    <col min="6446" max="6446" width="8.90625" style="74" customWidth="1"/>
    <col min="6447" max="6447" width="12" style="74" customWidth="1"/>
    <col min="6448" max="6448" width="1.453125" style="74" customWidth="1"/>
    <col min="6449" max="6683" width="9" style="74"/>
    <col min="6684" max="6684" width="3.36328125" style="74" customWidth="1"/>
    <col min="6685" max="6685" width="17" style="74" customWidth="1"/>
    <col min="6686" max="6686" width="6" style="74" customWidth="1"/>
    <col min="6687" max="6699" width="12.36328125" style="74" customWidth="1"/>
    <col min="6700" max="6700" width="13.26953125" style="74" customWidth="1"/>
    <col min="6701" max="6701" width="50.7265625" style="74" customWidth="1"/>
    <col min="6702" max="6702" width="8.90625" style="74" customWidth="1"/>
    <col min="6703" max="6703" width="12" style="74" customWidth="1"/>
    <col min="6704" max="6704" width="1.453125" style="74" customWidth="1"/>
    <col min="6705" max="6939" width="9" style="74"/>
    <col min="6940" max="6940" width="3.36328125" style="74" customWidth="1"/>
    <col min="6941" max="6941" width="17" style="74" customWidth="1"/>
    <col min="6942" max="6942" width="6" style="74" customWidth="1"/>
    <col min="6943" max="6955" width="12.36328125" style="74" customWidth="1"/>
    <col min="6956" max="6956" width="13.26953125" style="74" customWidth="1"/>
    <col min="6957" max="6957" width="50.7265625" style="74" customWidth="1"/>
    <col min="6958" max="6958" width="8.90625" style="74" customWidth="1"/>
    <col min="6959" max="6959" width="12" style="74" customWidth="1"/>
    <col min="6960" max="6960" width="1.453125" style="74" customWidth="1"/>
    <col min="6961" max="7195" width="9" style="74"/>
    <col min="7196" max="7196" width="3.36328125" style="74" customWidth="1"/>
    <col min="7197" max="7197" width="17" style="74" customWidth="1"/>
    <col min="7198" max="7198" width="6" style="74" customWidth="1"/>
    <col min="7199" max="7211" width="12.36328125" style="74" customWidth="1"/>
    <col min="7212" max="7212" width="13.26953125" style="74" customWidth="1"/>
    <col min="7213" max="7213" width="50.7265625" style="74" customWidth="1"/>
    <col min="7214" max="7214" width="8.90625" style="74" customWidth="1"/>
    <col min="7215" max="7215" width="12" style="74" customWidth="1"/>
    <col min="7216" max="7216" width="1.453125" style="74" customWidth="1"/>
    <col min="7217" max="7451" width="9" style="74"/>
    <col min="7452" max="7452" width="3.36328125" style="74" customWidth="1"/>
    <col min="7453" max="7453" width="17" style="74" customWidth="1"/>
    <col min="7454" max="7454" width="6" style="74" customWidth="1"/>
    <col min="7455" max="7467" width="12.36328125" style="74" customWidth="1"/>
    <col min="7468" max="7468" width="13.26953125" style="74" customWidth="1"/>
    <col min="7469" max="7469" width="50.7265625" style="74" customWidth="1"/>
    <col min="7470" max="7470" width="8.90625" style="74" customWidth="1"/>
    <col min="7471" max="7471" width="12" style="74" customWidth="1"/>
    <col min="7472" max="7472" width="1.453125" style="74" customWidth="1"/>
    <col min="7473" max="7707" width="9" style="74"/>
    <col min="7708" max="7708" width="3.36328125" style="74" customWidth="1"/>
    <col min="7709" max="7709" width="17" style="74" customWidth="1"/>
    <col min="7710" max="7710" width="6" style="74" customWidth="1"/>
    <col min="7711" max="7723" width="12.36328125" style="74" customWidth="1"/>
    <col min="7724" max="7724" width="13.26953125" style="74" customWidth="1"/>
    <col min="7725" max="7725" width="50.7265625" style="74" customWidth="1"/>
    <col min="7726" max="7726" width="8.90625" style="74" customWidth="1"/>
    <col min="7727" max="7727" width="12" style="74" customWidth="1"/>
    <col min="7728" max="7728" width="1.453125" style="74" customWidth="1"/>
    <col min="7729" max="7963" width="9" style="74"/>
    <col min="7964" max="7964" width="3.36328125" style="74" customWidth="1"/>
    <col min="7965" max="7965" width="17" style="74" customWidth="1"/>
    <col min="7966" max="7966" width="6" style="74" customWidth="1"/>
    <col min="7967" max="7979" width="12.36328125" style="74" customWidth="1"/>
    <col min="7980" max="7980" width="13.26953125" style="74" customWidth="1"/>
    <col min="7981" max="7981" width="50.7265625" style="74" customWidth="1"/>
    <col min="7982" max="7982" width="8.90625" style="74" customWidth="1"/>
    <col min="7983" max="7983" width="12" style="74" customWidth="1"/>
    <col min="7984" max="7984" width="1.453125" style="74" customWidth="1"/>
    <col min="7985" max="8219" width="9" style="74"/>
    <col min="8220" max="8220" width="3.36328125" style="74" customWidth="1"/>
    <col min="8221" max="8221" width="17" style="74" customWidth="1"/>
    <col min="8222" max="8222" width="6" style="74" customWidth="1"/>
    <col min="8223" max="8235" width="12.36328125" style="74" customWidth="1"/>
    <col min="8236" max="8236" width="13.26953125" style="74" customWidth="1"/>
    <col min="8237" max="8237" width="50.7265625" style="74" customWidth="1"/>
    <col min="8238" max="8238" width="8.90625" style="74" customWidth="1"/>
    <col min="8239" max="8239" width="12" style="74" customWidth="1"/>
    <col min="8240" max="8240" width="1.453125" style="74" customWidth="1"/>
    <col min="8241" max="8475" width="9" style="74"/>
    <col min="8476" max="8476" width="3.36328125" style="74" customWidth="1"/>
    <col min="8477" max="8477" width="17" style="74" customWidth="1"/>
    <col min="8478" max="8478" width="6" style="74" customWidth="1"/>
    <col min="8479" max="8491" width="12.36328125" style="74" customWidth="1"/>
    <col min="8492" max="8492" width="13.26953125" style="74" customWidth="1"/>
    <col min="8493" max="8493" width="50.7265625" style="74" customWidth="1"/>
    <col min="8494" max="8494" width="8.90625" style="74" customWidth="1"/>
    <col min="8495" max="8495" width="12" style="74" customWidth="1"/>
    <col min="8496" max="8496" width="1.453125" style="74" customWidth="1"/>
    <col min="8497" max="8731" width="9" style="74"/>
    <col min="8732" max="8732" width="3.36328125" style="74" customWidth="1"/>
    <col min="8733" max="8733" width="17" style="74" customWidth="1"/>
    <col min="8734" max="8734" width="6" style="74" customWidth="1"/>
    <col min="8735" max="8747" width="12.36328125" style="74" customWidth="1"/>
    <col min="8748" max="8748" width="13.26953125" style="74" customWidth="1"/>
    <col min="8749" max="8749" width="50.7265625" style="74" customWidth="1"/>
    <col min="8750" max="8750" width="8.90625" style="74" customWidth="1"/>
    <col min="8751" max="8751" width="12" style="74" customWidth="1"/>
    <col min="8752" max="8752" width="1.453125" style="74" customWidth="1"/>
    <col min="8753" max="8987" width="9" style="74"/>
    <col min="8988" max="8988" width="3.36328125" style="74" customWidth="1"/>
    <col min="8989" max="8989" width="17" style="74" customWidth="1"/>
    <col min="8990" max="8990" width="6" style="74" customWidth="1"/>
    <col min="8991" max="9003" width="12.36328125" style="74" customWidth="1"/>
    <col min="9004" max="9004" width="13.26953125" style="74" customWidth="1"/>
    <col min="9005" max="9005" width="50.7265625" style="74" customWidth="1"/>
    <col min="9006" max="9006" width="8.90625" style="74" customWidth="1"/>
    <col min="9007" max="9007" width="12" style="74" customWidth="1"/>
    <col min="9008" max="9008" width="1.453125" style="74" customWidth="1"/>
    <col min="9009" max="9243" width="9" style="74"/>
    <col min="9244" max="9244" width="3.36328125" style="74" customWidth="1"/>
    <col min="9245" max="9245" width="17" style="74" customWidth="1"/>
    <col min="9246" max="9246" width="6" style="74" customWidth="1"/>
    <col min="9247" max="9259" width="12.36328125" style="74" customWidth="1"/>
    <col min="9260" max="9260" width="13.26953125" style="74" customWidth="1"/>
    <col min="9261" max="9261" width="50.7265625" style="74" customWidth="1"/>
    <col min="9262" max="9262" width="8.90625" style="74" customWidth="1"/>
    <col min="9263" max="9263" width="12" style="74" customWidth="1"/>
    <col min="9264" max="9264" width="1.453125" style="74" customWidth="1"/>
    <col min="9265" max="9499" width="9" style="74"/>
    <col min="9500" max="9500" width="3.36328125" style="74" customWidth="1"/>
    <col min="9501" max="9501" width="17" style="74" customWidth="1"/>
    <col min="9502" max="9502" width="6" style="74" customWidth="1"/>
    <col min="9503" max="9515" width="12.36328125" style="74" customWidth="1"/>
    <col min="9516" max="9516" width="13.26953125" style="74" customWidth="1"/>
    <col min="9517" max="9517" width="50.7265625" style="74" customWidth="1"/>
    <col min="9518" max="9518" width="8.90625" style="74" customWidth="1"/>
    <col min="9519" max="9519" width="12" style="74" customWidth="1"/>
    <col min="9520" max="9520" width="1.453125" style="74" customWidth="1"/>
    <col min="9521" max="9755" width="9" style="74"/>
    <col min="9756" max="9756" width="3.36328125" style="74" customWidth="1"/>
    <col min="9757" max="9757" width="17" style="74" customWidth="1"/>
    <col min="9758" max="9758" width="6" style="74" customWidth="1"/>
    <col min="9759" max="9771" width="12.36328125" style="74" customWidth="1"/>
    <col min="9772" max="9772" width="13.26953125" style="74" customWidth="1"/>
    <col min="9773" max="9773" width="50.7265625" style="74" customWidth="1"/>
    <col min="9774" max="9774" width="8.90625" style="74" customWidth="1"/>
    <col min="9775" max="9775" width="12" style="74" customWidth="1"/>
    <col min="9776" max="9776" width="1.453125" style="74" customWidth="1"/>
    <col min="9777" max="10011" width="9" style="74"/>
    <col min="10012" max="10012" width="3.36328125" style="74" customWidth="1"/>
    <col min="10013" max="10013" width="17" style="74" customWidth="1"/>
    <col min="10014" max="10014" width="6" style="74" customWidth="1"/>
    <col min="10015" max="10027" width="12.36328125" style="74" customWidth="1"/>
    <col min="10028" max="10028" width="13.26953125" style="74" customWidth="1"/>
    <col min="10029" max="10029" width="50.7265625" style="74" customWidth="1"/>
    <col min="10030" max="10030" width="8.90625" style="74" customWidth="1"/>
    <col min="10031" max="10031" width="12" style="74" customWidth="1"/>
    <col min="10032" max="10032" width="1.453125" style="74" customWidth="1"/>
    <col min="10033" max="10267" width="9" style="74"/>
    <col min="10268" max="10268" width="3.36328125" style="74" customWidth="1"/>
    <col min="10269" max="10269" width="17" style="74" customWidth="1"/>
    <col min="10270" max="10270" width="6" style="74" customWidth="1"/>
    <col min="10271" max="10283" width="12.36328125" style="74" customWidth="1"/>
    <col min="10284" max="10284" width="13.26953125" style="74" customWidth="1"/>
    <col min="10285" max="10285" width="50.7265625" style="74" customWidth="1"/>
    <col min="10286" max="10286" width="8.90625" style="74" customWidth="1"/>
    <col min="10287" max="10287" width="12" style="74" customWidth="1"/>
    <col min="10288" max="10288" width="1.453125" style="74" customWidth="1"/>
    <col min="10289" max="10523" width="9" style="74"/>
    <col min="10524" max="10524" width="3.36328125" style="74" customWidth="1"/>
    <col min="10525" max="10525" width="17" style="74" customWidth="1"/>
    <col min="10526" max="10526" width="6" style="74" customWidth="1"/>
    <col min="10527" max="10539" width="12.36328125" style="74" customWidth="1"/>
    <col min="10540" max="10540" width="13.26953125" style="74" customWidth="1"/>
    <col min="10541" max="10541" width="50.7265625" style="74" customWidth="1"/>
    <col min="10542" max="10542" width="8.90625" style="74" customWidth="1"/>
    <col min="10543" max="10543" width="12" style="74" customWidth="1"/>
    <col min="10544" max="10544" width="1.453125" style="74" customWidth="1"/>
    <col min="10545" max="10779" width="9" style="74"/>
    <col min="10780" max="10780" width="3.36328125" style="74" customWidth="1"/>
    <col min="10781" max="10781" width="17" style="74" customWidth="1"/>
    <col min="10782" max="10782" width="6" style="74" customWidth="1"/>
    <col min="10783" max="10795" width="12.36328125" style="74" customWidth="1"/>
    <col min="10796" max="10796" width="13.26953125" style="74" customWidth="1"/>
    <col min="10797" max="10797" width="50.7265625" style="74" customWidth="1"/>
    <col min="10798" max="10798" width="8.90625" style="74" customWidth="1"/>
    <col min="10799" max="10799" width="12" style="74" customWidth="1"/>
    <col min="10800" max="10800" width="1.453125" style="74" customWidth="1"/>
    <col min="10801" max="11035" width="9" style="74"/>
    <col min="11036" max="11036" width="3.36328125" style="74" customWidth="1"/>
    <col min="11037" max="11037" width="17" style="74" customWidth="1"/>
    <col min="11038" max="11038" width="6" style="74" customWidth="1"/>
    <col min="11039" max="11051" width="12.36328125" style="74" customWidth="1"/>
    <col min="11052" max="11052" width="13.26953125" style="74" customWidth="1"/>
    <col min="11053" max="11053" width="50.7265625" style="74" customWidth="1"/>
    <col min="11054" max="11054" width="8.90625" style="74" customWidth="1"/>
    <col min="11055" max="11055" width="12" style="74" customWidth="1"/>
    <col min="11056" max="11056" width="1.453125" style="74" customWidth="1"/>
    <col min="11057" max="11291" width="9" style="74"/>
    <col min="11292" max="11292" width="3.36328125" style="74" customWidth="1"/>
    <col min="11293" max="11293" width="17" style="74" customWidth="1"/>
    <col min="11294" max="11294" width="6" style="74" customWidth="1"/>
    <col min="11295" max="11307" width="12.36328125" style="74" customWidth="1"/>
    <col min="11308" max="11308" width="13.26953125" style="74" customWidth="1"/>
    <col min="11309" max="11309" width="50.7265625" style="74" customWidth="1"/>
    <col min="11310" max="11310" width="8.90625" style="74" customWidth="1"/>
    <col min="11311" max="11311" width="12" style="74" customWidth="1"/>
    <col min="11312" max="11312" width="1.453125" style="74" customWidth="1"/>
    <col min="11313" max="11547" width="9" style="74"/>
    <col min="11548" max="11548" width="3.36328125" style="74" customWidth="1"/>
    <col min="11549" max="11549" width="17" style="74" customWidth="1"/>
    <col min="11550" max="11550" width="6" style="74" customWidth="1"/>
    <col min="11551" max="11563" width="12.36328125" style="74" customWidth="1"/>
    <col min="11564" max="11564" width="13.26953125" style="74" customWidth="1"/>
    <col min="11565" max="11565" width="50.7265625" style="74" customWidth="1"/>
    <col min="11566" max="11566" width="8.90625" style="74" customWidth="1"/>
    <col min="11567" max="11567" width="12" style="74" customWidth="1"/>
    <col min="11568" max="11568" width="1.453125" style="74" customWidth="1"/>
    <col min="11569" max="11803" width="9" style="74"/>
    <col min="11804" max="11804" width="3.36328125" style="74" customWidth="1"/>
    <col min="11805" max="11805" width="17" style="74" customWidth="1"/>
    <col min="11806" max="11806" width="6" style="74" customWidth="1"/>
    <col min="11807" max="11819" width="12.36328125" style="74" customWidth="1"/>
    <col min="11820" max="11820" width="13.26953125" style="74" customWidth="1"/>
    <col min="11821" max="11821" width="50.7265625" style="74" customWidth="1"/>
    <col min="11822" max="11822" width="8.90625" style="74" customWidth="1"/>
    <col min="11823" max="11823" width="12" style="74" customWidth="1"/>
    <col min="11824" max="11824" width="1.453125" style="74" customWidth="1"/>
    <col min="11825" max="12059" width="9" style="74"/>
    <col min="12060" max="12060" width="3.36328125" style="74" customWidth="1"/>
    <col min="12061" max="12061" width="17" style="74" customWidth="1"/>
    <col min="12062" max="12062" width="6" style="74" customWidth="1"/>
    <col min="12063" max="12075" width="12.36328125" style="74" customWidth="1"/>
    <col min="12076" max="12076" width="13.26953125" style="74" customWidth="1"/>
    <col min="12077" max="12077" width="50.7265625" style="74" customWidth="1"/>
    <col min="12078" max="12078" width="8.90625" style="74" customWidth="1"/>
    <col min="12079" max="12079" width="12" style="74" customWidth="1"/>
    <col min="12080" max="12080" width="1.453125" style="74" customWidth="1"/>
    <col min="12081" max="12315" width="9" style="74"/>
    <col min="12316" max="12316" width="3.36328125" style="74" customWidth="1"/>
    <col min="12317" max="12317" width="17" style="74" customWidth="1"/>
    <col min="12318" max="12318" width="6" style="74" customWidth="1"/>
    <col min="12319" max="12331" width="12.36328125" style="74" customWidth="1"/>
    <col min="12332" max="12332" width="13.26953125" style="74" customWidth="1"/>
    <col min="12333" max="12333" width="50.7265625" style="74" customWidth="1"/>
    <col min="12334" max="12334" width="8.90625" style="74" customWidth="1"/>
    <col min="12335" max="12335" width="12" style="74" customWidth="1"/>
    <col min="12336" max="12336" width="1.453125" style="74" customWidth="1"/>
    <col min="12337" max="12571" width="9" style="74"/>
    <col min="12572" max="12572" width="3.36328125" style="74" customWidth="1"/>
    <col min="12573" max="12573" width="17" style="74" customWidth="1"/>
    <col min="12574" max="12574" width="6" style="74" customWidth="1"/>
    <col min="12575" max="12587" width="12.36328125" style="74" customWidth="1"/>
    <col min="12588" max="12588" width="13.26953125" style="74" customWidth="1"/>
    <col min="12589" max="12589" width="50.7265625" style="74" customWidth="1"/>
    <col min="12590" max="12590" width="8.90625" style="74" customWidth="1"/>
    <col min="12591" max="12591" width="12" style="74" customWidth="1"/>
    <col min="12592" max="12592" width="1.453125" style="74" customWidth="1"/>
    <col min="12593" max="12827" width="9" style="74"/>
    <col min="12828" max="12828" width="3.36328125" style="74" customWidth="1"/>
    <col min="12829" max="12829" width="17" style="74" customWidth="1"/>
    <col min="12830" max="12830" width="6" style="74" customWidth="1"/>
    <col min="12831" max="12843" width="12.36328125" style="74" customWidth="1"/>
    <col min="12844" max="12844" width="13.26953125" style="74" customWidth="1"/>
    <col min="12845" max="12845" width="50.7265625" style="74" customWidth="1"/>
    <col min="12846" max="12846" width="8.90625" style="74" customWidth="1"/>
    <col min="12847" max="12847" width="12" style="74" customWidth="1"/>
    <col min="12848" max="12848" width="1.453125" style="74" customWidth="1"/>
    <col min="12849" max="13083" width="9" style="74"/>
    <col min="13084" max="13084" width="3.36328125" style="74" customWidth="1"/>
    <col min="13085" max="13085" width="17" style="74" customWidth="1"/>
    <col min="13086" max="13086" width="6" style="74" customWidth="1"/>
    <col min="13087" max="13099" width="12.36328125" style="74" customWidth="1"/>
    <col min="13100" max="13100" width="13.26953125" style="74" customWidth="1"/>
    <col min="13101" max="13101" width="50.7265625" style="74" customWidth="1"/>
    <col min="13102" max="13102" width="8.90625" style="74" customWidth="1"/>
    <col min="13103" max="13103" width="12" style="74" customWidth="1"/>
    <col min="13104" max="13104" width="1.453125" style="74" customWidth="1"/>
    <col min="13105" max="13339" width="9" style="74"/>
    <col min="13340" max="13340" width="3.36328125" style="74" customWidth="1"/>
    <col min="13341" max="13341" width="17" style="74" customWidth="1"/>
    <col min="13342" max="13342" width="6" style="74" customWidth="1"/>
    <col min="13343" max="13355" width="12.36328125" style="74" customWidth="1"/>
    <col min="13356" max="13356" width="13.26953125" style="74" customWidth="1"/>
    <col min="13357" max="13357" width="50.7265625" style="74" customWidth="1"/>
    <col min="13358" max="13358" width="8.90625" style="74" customWidth="1"/>
    <col min="13359" max="13359" width="12" style="74" customWidth="1"/>
    <col min="13360" max="13360" width="1.453125" style="74" customWidth="1"/>
    <col min="13361" max="13595" width="9" style="74"/>
    <col min="13596" max="13596" width="3.36328125" style="74" customWidth="1"/>
    <col min="13597" max="13597" width="17" style="74" customWidth="1"/>
    <col min="13598" max="13598" width="6" style="74" customWidth="1"/>
    <col min="13599" max="13611" width="12.36328125" style="74" customWidth="1"/>
    <col min="13612" max="13612" width="13.26953125" style="74" customWidth="1"/>
    <col min="13613" max="13613" width="50.7265625" style="74" customWidth="1"/>
    <col min="13614" max="13614" width="8.90625" style="74" customWidth="1"/>
    <col min="13615" max="13615" width="12" style="74" customWidth="1"/>
    <col min="13616" max="13616" width="1.453125" style="74" customWidth="1"/>
    <col min="13617" max="13851" width="9" style="74"/>
    <col min="13852" max="13852" width="3.36328125" style="74" customWidth="1"/>
    <col min="13853" max="13853" width="17" style="74" customWidth="1"/>
    <col min="13854" max="13854" width="6" style="74" customWidth="1"/>
    <col min="13855" max="13867" width="12.36328125" style="74" customWidth="1"/>
    <col min="13868" max="13868" width="13.26953125" style="74" customWidth="1"/>
    <col min="13869" max="13869" width="50.7265625" style="74" customWidth="1"/>
    <col min="13870" max="13870" width="8.90625" style="74" customWidth="1"/>
    <col min="13871" max="13871" width="12" style="74" customWidth="1"/>
    <col min="13872" max="13872" width="1.453125" style="74" customWidth="1"/>
    <col min="13873" max="14107" width="9" style="74"/>
    <col min="14108" max="14108" width="3.36328125" style="74" customWidth="1"/>
    <col min="14109" max="14109" width="17" style="74" customWidth="1"/>
    <col min="14110" max="14110" width="6" style="74" customWidth="1"/>
    <col min="14111" max="14123" width="12.36328125" style="74" customWidth="1"/>
    <col min="14124" max="14124" width="13.26953125" style="74" customWidth="1"/>
    <col min="14125" max="14125" width="50.7265625" style="74" customWidth="1"/>
    <col min="14126" max="14126" width="8.90625" style="74" customWidth="1"/>
    <col min="14127" max="14127" width="12" style="74" customWidth="1"/>
    <col min="14128" max="14128" width="1.453125" style="74" customWidth="1"/>
    <col min="14129" max="14363" width="9" style="74"/>
    <col min="14364" max="14364" width="3.36328125" style="74" customWidth="1"/>
    <col min="14365" max="14365" width="17" style="74" customWidth="1"/>
    <col min="14366" max="14366" width="6" style="74" customWidth="1"/>
    <col min="14367" max="14379" width="12.36328125" style="74" customWidth="1"/>
    <col min="14380" max="14380" width="13.26953125" style="74" customWidth="1"/>
    <col min="14381" max="14381" width="50.7265625" style="74" customWidth="1"/>
    <col min="14382" max="14382" width="8.90625" style="74" customWidth="1"/>
    <col min="14383" max="14383" width="12" style="74" customWidth="1"/>
    <col min="14384" max="14384" width="1.453125" style="74" customWidth="1"/>
    <col min="14385" max="14619" width="9" style="74"/>
    <col min="14620" max="14620" width="3.36328125" style="74" customWidth="1"/>
    <col min="14621" max="14621" width="17" style="74" customWidth="1"/>
    <col min="14622" max="14622" width="6" style="74" customWidth="1"/>
    <col min="14623" max="14635" width="12.36328125" style="74" customWidth="1"/>
    <col min="14636" max="14636" width="13.26953125" style="74" customWidth="1"/>
    <col min="14637" max="14637" width="50.7265625" style="74" customWidth="1"/>
    <col min="14638" max="14638" width="8.90625" style="74" customWidth="1"/>
    <col min="14639" max="14639" width="12" style="74" customWidth="1"/>
    <col min="14640" max="14640" width="1.453125" style="74" customWidth="1"/>
    <col min="14641" max="14875" width="9" style="74"/>
    <col min="14876" max="14876" width="3.36328125" style="74" customWidth="1"/>
    <col min="14877" max="14877" width="17" style="74" customWidth="1"/>
    <col min="14878" max="14878" width="6" style="74" customWidth="1"/>
    <col min="14879" max="14891" width="12.36328125" style="74" customWidth="1"/>
    <col min="14892" max="14892" width="13.26953125" style="74" customWidth="1"/>
    <col min="14893" max="14893" width="50.7265625" style="74" customWidth="1"/>
    <col min="14894" max="14894" width="8.90625" style="74" customWidth="1"/>
    <col min="14895" max="14895" width="12" style="74" customWidth="1"/>
    <col min="14896" max="14896" width="1.453125" style="74" customWidth="1"/>
    <col min="14897" max="15131" width="9" style="74"/>
    <col min="15132" max="15132" width="3.36328125" style="74" customWidth="1"/>
    <col min="15133" max="15133" width="17" style="74" customWidth="1"/>
    <col min="15134" max="15134" width="6" style="74" customWidth="1"/>
    <col min="15135" max="15147" width="12.36328125" style="74" customWidth="1"/>
    <col min="15148" max="15148" width="13.26953125" style="74" customWidth="1"/>
    <col min="15149" max="15149" width="50.7265625" style="74" customWidth="1"/>
    <col min="15150" max="15150" width="8.90625" style="74" customWidth="1"/>
    <col min="15151" max="15151" width="12" style="74" customWidth="1"/>
    <col min="15152" max="15152" width="1.453125" style="74" customWidth="1"/>
    <col min="15153" max="15387" width="9" style="74"/>
    <col min="15388" max="15388" width="3.36328125" style="74" customWidth="1"/>
    <col min="15389" max="15389" width="17" style="74" customWidth="1"/>
    <col min="15390" max="15390" width="6" style="74" customWidth="1"/>
    <col min="15391" max="15403" width="12.36328125" style="74" customWidth="1"/>
    <col min="15404" max="15404" width="13.26953125" style="74" customWidth="1"/>
    <col min="15405" max="15405" width="50.7265625" style="74" customWidth="1"/>
    <col min="15406" max="15406" width="8.90625" style="74" customWidth="1"/>
    <col min="15407" max="15407" width="12" style="74" customWidth="1"/>
    <col min="15408" max="15408" width="1.453125" style="74" customWidth="1"/>
    <col min="15409" max="15643" width="9" style="74"/>
    <col min="15644" max="15644" width="3.36328125" style="74" customWidth="1"/>
    <col min="15645" max="15645" width="17" style="74" customWidth="1"/>
    <col min="15646" max="15646" width="6" style="74" customWidth="1"/>
    <col min="15647" max="15659" width="12.36328125" style="74" customWidth="1"/>
    <col min="15660" max="15660" width="13.26953125" style="74" customWidth="1"/>
    <col min="15661" max="15661" width="50.7265625" style="74" customWidth="1"/>
    <col min="15662" max="15662" width="8.90625" style="74" customWidth="1"/>
    <col min="15663" max="15663" width="12" style="74" customWidth="1"/>
    <col min="15664" max="15664" width="1.453125" style="74" customWidth="1"/>
    <col min="15665" max="15899" width="9" style="74"/>
    <col min="15900" max="15900" width="3.36328125" style="74" customWidth="1"/>
    <col min="15901" max="15901" width="17" style="74" customWidth="1"/>
    <col min="15902" max="15902" width="6" style="74" customWidth="1"/>
    <col min="15903" max="15915" width="12.36328125" style="74" customWidth="1"/>
    <col min="15916" max="15916" width="13.26953125" style="74" customWidth="1"/>
    <col min="15917" max="15917" width="50.7265625" style="74" customWidth="1"/>
    <col min="15918" max="15918" width="8.90625" style="74" customWidth="1"/>
    <col min="15919" max="15919" width="12" style="74" customWidth="1"/>
    <col min="15920" max="15920" width="1.453125" style="74" customWidth="1"/>
    <col min="15921" max="16155" width="9" style="74"/>
    <col min="16156" max="16156" width="3.36328125" style="74" customWidth="1"/>
    <col min="16157" max="16157" width="17" style="74" customWidth="1"/>
    <col min="16158" max="16158" width="6" style="74" customWidth="1"/>
    <col min="16159" max="16171" width="12.36328125" style="74" customWidth="1"/>
    <col min="16172" max="16172" width="13.26953125" style="74" customWidth="1"/>
    <col min="16173" max="16173" width="50.7265625" style="74" customWidth="1"/>
    <col min="16174" max="16174" width="8.90625" style="74" customWidth="1"/>
    <col min="16175" max="16175" width="12" style="74" customWidth="1"/>
    <col min="16176" max="16176" width="1.453125" style="74" customWidth="1"/>
    <col min="16177" max="16384" width="9" style="74"/>
  </cols>
  <sheetData>
    <row r="1" spans="1:56" s="77" customFormat="1" ht="28.9" customHeight="1" thickBot="1">
      <c r="B1" s="78" t="s">
        <v>137</v>
      </c>
      <c r="C1" s="78"/>
      <c r="D1" s="79"/>
      <c r="E1" s="79"/>
      <c r="F1" s="79"/>
      <c r="G1" s="79"/>
      <c r="H1" s="79"/>
      <c r="I1" s="79"/>
      <c r="J1" s="364" t="s">
        <v>110</v>
      </c>
      <c r="K1" s="364"/>
      <c r="L1" s="364"/>
      <c r="M1" s="364"/>
      <c r="N1" s="364"/>
      <c r="O1" s="364"/>
      <c r="P1" s="364"/>
      <c r="Q1" s="364"/>
      <c r="R1" s="364"/>
      <c r="S1" s="364"/>
      <c r="T1" s="364"/>
      <c r="U1" s="364"/>
      <c r="V1" s="364"/>
      <c r="W1" s="364"/>
      <c r="X1" s="364"/>
      <c r="Y1" s="364"/>
      <c r="Z1" s="364"/>
      <c r="AA1" s="364"/>
      <c r="AB1" s="364"/>
      <c r="AC1" s="364"/>
      <c r="AD1" s="364"/>
      <c r="AE1" s="364"/>
      <c r="AF1" s="364"/>
      <c r="AG1" s="387" t="s">
        <v>111</v>
      </c>
      <c r="AH1" s="388"/>
      <c r="AI1" s="388"/>
      <c r="AJ1" s="391"/>
      <c r="AK1" s="392"/>
      <c r="AL1" s="392"/>
      <c r="AM1" s="392"/>
      <c r="AN1" s="393"/>
      <c r="AO1" s="358" t="s">
        <v>30</v>
      </c>
      <c r="AP1" s="359"/>
      <c r="AQ1" s="354"/>
      <c r="AR1" s="354"/>
      <c r="AS1" s="355"/>
      <c r="AT1" s="79"/>
      <c r="AU1" s="299"/>
      <c r="AV1" s="299"/>
      <c r="AW1" s="300"/>
      <c r="AX1" s="301"/>
      <c r="AY1" s="299"/>
      <c r="AZ1" s="299"/>
      <c r="BA1" s="300"/>
      <c r="BB1" s="301"/>
      <c r="BC1" s="301"/>
      <c r="BD1" s="301"/>
    </row>
    <row r="2" spans="1:56" s="77" customFormat="1" ht="30" customHeight="1" thickBot="1">
      <c r="B2" s="365" t="s">
        <v>138</v>
      </c>
      <c r="C2" s="366"/>
      <c r="D2" s="332"/>
      <c r="E2" s="333"/>
      <c r="F2" s="80" t="s">
        <v>134</v>
      </c>
      <c r="Q2" s="81"/>
      <c r="R2" s="82"/>
      <c r="S2" s="82"/>
      <c r="T2" s="82"/>
      <c r="U2" s="82"/>
      <c r="V2" s="82"/>
      <c r="W2" s="82"/>
      <c r="X2" s="82"/>
      <c r="Y2" s="82"/>
      <c r="Z2" s="82"/>
      <c r="AA2" s="82"/>
      <c r="AB2" s="82"/>
      <c r="AC2" s="82"/>
      <c r="AD2" s="82"/>
      <c r="AE2" s="82"/>
      <c r="AF2" s="82"/>
      <c r="AG2" s="389"/>
      <c r="AH2" s="390"/>
      <c r="AI2" s="390"/>
      <c r="AJ2" s="394"/>
      <c r="AK2" s="394"/>
      <c r="AL2" s="394"/>
      <c r="AM2" s="394"/>
      <c r="AN2" s="395"/>
      <c r="AO2" s="360"/>
      <c r="AP2" s="361"/>
      <c r="AQ2" s="356"/>
      <c r="AR2" s="356"/>
      <c r="AS2" s="357"/>
      <c r="AT2" s="81"/>
      <c r="AU2" s="299" t="e">
        <f>IF(DAY(D2)&lt;15,DATE(YEAR(D2),MONTH(D2)-1,DAY(D2)),D2)</f>
        <v>#NUM!</v>
      </c>
      <c r="AV2" s="299"/>
      <c r="AW2" s="301"/>
      <c r="AX2" s="301"/>
      <c r="AY2" s="299"/>
      <c r="AZ2" s="299"/>
      <c r="BA2" s="301"/>
      <c r="BB2" s="301"/>
      <c r="BC2" s="301"/>
      <c r="BD2" s="301"/>
    </row>
    <row r="3" spans="1:56" ht="5.25" customHeight="1" thickBot="1">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row>
    <row r="4" spans="1:56" ht="31.5" customHeight="1" thickBot="1">
      <c r="A4" s="377" t="s">
        <v>31</v>
      </c>
      <c r="B4" s="334" t="s">
        <v>32</v>
      </c>
      <c r="C4" s="334" t="s">
        <v>52</v>
      </c>
      <c r="D4" s="334" t="s">
        <v>33</v>
      </c>
      <c r="E4" s="334" t="s">
        <v>34</v>
      </c>
      <c r="F4" s="334" t="s">
        <v>35</v>
      </c>
      <c r="G4" s="334" t="s">
        <v>36</v>
      </c>
      <c r="H4" s="342" t="s">
        <v>37</v>
      </c>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4"/>
      <c r="AQ4" s="345" t="s">
        <v>140</v>
      </c>
      <c r="AR4" s="348" t="s">
        <v>139</v>
      </c>
      <c r="AS4" s="348" t="s">
        <v>141</v>
      </c>
    </row>
    <row r="5" spans="1:56" ht="30" customHeight="1" thickBot="1">
      <c r="A5" s="378"/>
      <c r="B5" s="335"/>
      <c r="C5" s="335"/>
      <c r="D5" s="335"/>
      <c r="E5" s="335"/>
      <c r="F5" s="335"/>
      <c r="G5" s="335"/>
      <c r="H5" s="381" t="e">
        <f>DATE(TEXT($AU2,"yyyy"),TEXT($AU2,"mm")-3,1)</f>
        <v>#NUM!</v>
      </c>
      <c r="I5" s="381" t="e">
        <f>DATE(TEXT($AU2,"yyyy"),TEXT($AU2,"mm")-2,1)</f>
        <v>#NUM!</v>
      </c>
      <c r="J5" s="384" t="e">
        <f>DATE(TEXT($AU2,"yyyy"),TEXT($AU2,"mm")-1,1)</f>
        <v>#NUM!</v>
      </c>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6"/>
      <c r="AP5" s="367" t="s">
        <v>38</v>
      </c>
      <c r="AQ5" s="346"/>
      <c r="AR5" s="349"/>
      <c r="AS5" s="349"/>
    </row>
    <row r="6" spans="1:56" ht="30" customHeight="1">
      <c r="A6" s="378"/>
      <c r="B6" s="335"/>
      <c r="C6" s="335"/>
      <c r="D6" s="335"/>
      <c r="E6" s="335"/>
      <c r="F6" s="335"/>
      <c r="G6" s="335"/>
      <c r="H6" s="382"/>
      <c r="I6" s="382"/>
      <c r="J6" s="85">
        <v>1</v>
      </c>
      <c r="K6" s="86">
        <v>2</v>
      </c>
      <c r="L6" s="86">
        <v>3</v>
      </c>
      <c r="M6" s="86">
        <v>4</v>
      </c>
      <c r="N6" s="86">
        <v>5</v>
      </c>
      <c r="O6" s="86">
        <v>6</v>
      </c>
      <c r="P6" s="86">
        <v>7</v>
      </c>
      <c r="Q6" s="86">
        <v>8</v>
      </c>
      <c r="R6" s="86">
        <v>9</v>
      </c>
      <c r="S6" s="86">
        <v>10</v>
      </c>
      <c r="T6" s="86">
        <v>11</v>
      </c>
      <c r="U6" s="86">
        <v>12</v>
      </c>
      <c r="V6" s="86">
        <v>13</v>
      </c>
      <c r="W6" s="86">
        <v>14</v>
      </c>
      <c r="X6" s="86">
        <v>15</v>
      </c>
      <c r="Y6" s="86">
        <v>16</v>
      </c>
      <c r="Z6" s="86">
        <v>17</v>
      </c>
      <c r="AA6" s="86">
        <v>18</v>
      </c>
      <c r="AB6" s="86">
        <v>19</v>
      </c>
      <c r="AC6" s="86">
        <v>20</v>
      </c>
      <c r="AD6" s="86">
        <v>21</v>
      </c>
      <c r="AE6" s="86">
        <v>22</v>
      </c>
      <c r="AF6" s="86">
        <v>23</v>
      </c>
      <c r="AG6" s="86">
        <v>24</v>
      </c>
      <c r="AH6" s="86">
        <v>25</v>
      </c>
      <c r="AI6" s="86">
        <v>26</v>
      </c>
      <c r="AJ6" s="86">
        <v>27</v>
      </c>
      <c r="AK6" s="86">
        <v>28</v>
      </c>
      <c r="AL6" s="86">
        <v>29</v>
      </c>
      <c r="AM6" s="86">
        <v>30</v>
      </c>
      <c r="AN6" s="87">
        <v>31</v>
      </c>
      <c r="AO6" s="370" t="s">
        <v>39</v>
      </c>
      <c r="AP6" s="368"/>
      <c r="AQ6" s="346"/>
      <c r="AR6" s="349"/>
      <c r="AS6" s="349"/>
    </row>
    <row r="7" spans="1:56" ht="30" customHeight="1" thickBot="1">
      <c r="A7" s="379"/>
      <c r="B7" s="336"/>
      <c r="C7" s="380"/>
      <c r="D7" s="380"/>
      <c r="E7" s="380"/>
      <c r="F7" s="336"/>
      <c r="G7" s="336"/>
      <c r="H7" s="383"/>
      <c r="I7" s="383"/>
      <c r="J7" s="88" t="e">
        <f>IF(TEXT(DATE(TEXT($J$5,"yyyy"),TEXT($J$5,"mm"),J$6),"DD")=TEXT(J$6,"00"),TEXT(DATE(TEXT($J$5,"yyyy"),TEXT($J$5,"mm"),J$6),"aaa"),"-")</f>
        <v>#NUM!</v>
      </c>
      <c r="K7" s="89" t="e">
        <f t="shared" ref="K7:AN7" si="0">IF(TEXT(DATE(TEXT($J$5,"yyyy"),TEXT($J$5,"mm"),K$6),"DD")=TEXT(K$6,"00"),TEXT(DATE(TEXT($J$5,"yyyy"),TEXT($J$5,"mm"),K$6),"aaa"),"-")</f>
        <v>#NUM!</v>
      </c>
      <c r="L7" s="89" t="e">
        <f t="shared" si="0"/>
        <v>#NUM!</v>
      </c>
      <c r="M7" s="89" t="e">
        <f t="shared" si="0"/>
        <v>#NUM!</v>
      </c>
      <c r="N7" s="89" t="e">
        <f t="shared" si="0"/>
        <v>#NUM!</v>
      </c>
      <c r="O7" s="89" t="e">
        <f t="shared" si="0"/>
        <v>#NUM!</v>
      </c>
      <c r="P7" s="89" t="e">
        <f t="shared" si="0"/>
        <v>#NUM!</v>
      </c>
      <c r="Q7" s="89" t="e">
        <f t="shared" si="0"/>
        <v>#NUM!</v>
      </c>
      <c r="R7" s="89" t="e">
        <f t="shared" si="0"/>
        <v>#NUM!</v>
      </c>
      <c r="S7" s="89" t="e">
        <f t="shared" si="0"/>
        <v>#NUM!</v>
      </c>
      <c r="T7" s="89" t="e">
        <f t="shared" si="0"/>
        <v>#NUM!</v>
      </c>
      <c r="U7" s="89" t="e">
        <f t="shared" si="0"/>
        <v>#NUM!</v>
      </c>
      <c r="V7" s="89" t="e">
        <f t="shared" si="0"/>
        <v>#NUM!</v>
      </c>
      <c r="W7" s="89" t="e">
        <f t="shared" si="0"/>
        <v>#NUM!</v>
      </c>
      <c r="X7" s="89" t="e">
        <f t="shared" si="0"/>
        <v>#NUM!</v>
      </c>
      <c r="Y7" s="89" t="e">
        <f t="shared" si="0"/>
        <v>#NUM!</v>
      </c>
      <c r="Z7" s="89" t="e">
        <f t="shared" si="0"/>
        <v>#NUM!</v>
      </c>
      <c r="AA7" s="89" t="e">
        <f t="shared" si="0"/>
        <v>#NUM!</v>
      </c>
      <c r="AB7" s="89" t="e">
        <f t="shared" si="0"/>
        <v>#NUM!</v>
      </c>
      <c r="AC7" s="89" t="e">
        <f t="shared" si="0"/>
        <v>#NUM!</v>
      </c>
      <c r="AD7" s="89" t="e">
        <f t="shared" si="0"/>
        <v>#NUM!</v>
      </c>
      <c r="AE7" s="89" t="e">
        <f t="shared" si="0"/>
        <v>#NUM!</v>
      </c>
      <c r="AF7" s="89" t="e">
        <f t="shared" si="0"/>
        <v>#NUM!</v>
      </c>
      <c r="AG7" s="89" t="e">
        <f t="shared" si="0"/>
        <v>#NUM!</v>
      </c>
      <c r="AH7" s="89" t="e">
        <f t="shared" si="0"/>
        <v>#NUM!</v>
      </c>
      <c r="AI7" s="89" t="e">
        <f t="shared" si="0"/>
        <v>#NUM!</v>
      </c>
      <c r="AJ7" s="89" t="e">
        <f t="shared" si="0"/>
        <v>#NUM!</v>
      </c>
      <c r="AK7" s="89" t="e">
        <f t="shared" si="0"/>
        <v>#NUM!</v>
      </c>
      <c r="AL7" s="89" t="e">
        <f t="shared" si="0"/>
        <v>#NUM!</v>
      </c>
      <c r="AM7" s="89" t="e">
        <f t="shared" si="0"/>
        <v>#NUM!</v>
      </c>
      <c r="AN7" s="90" t="e">
        <f t="shared" si="0"/>
        <v>#NUM!</v>
      </c>
      <c r="AO7" s="371"/>
      <c r="AP7" s="369"/>
      <c r="AQ7" s="347"/>
      <c r="AR7" s="350"/>
      <c r="AS7" s="350"/>
    </row>
    <row r="8" spans="1:56" ht="45.75" customHeight="1">
      <c r="A8" s="91">
        <f>ROW()-7</f>
        <v>1</v>
      </c>
      <c r="B8" s="92"/>
      <c r="C8" s="93"/>
      <c r="D8" s="92"/>
      <c r="E8" s="94"/>
      <c r="F8" s="95"/>
      <c r="G8" s="95"/>
      <c r="H8" s="96"/>
      <c r="I8" s="97"/>
      <c r="J8" s="98"/>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100"/>
      <c r="AO8" s="101">
        <f>SUM(J8:AN8)</f>
        <v>0</v>
      </c>
      <c r="AP8" s="101">
        <f t="shared" ref="AP8:AP16" si="1">SUM(H8:I8,AO8)</f>
        <v>0</v>
      </c>
      <c r="AQ8" s="102"/>
      <c r="AR8" s="103"/>
      <c r="AS8" s="103"/>
    </row>
    <row r="9" spans="1:56" ht="45.75" customHeight="1">
      <c r="A9" s="104">
        <f t="shared" ref="A9:A27" si="2">ROW()-7</f>
        <v>2</v>
      </c>
      <c r="B9" s="105"/>
      <c r="C9" s="94"/>
      <c r="D9" s="92"/>
      <c r="E9" s="94"/>
      <c r="F9" s="95"/>
      <c r="G9" s="106"/>
      <c r="H9" s="97"/>
      <c r="I9" s="97"/>
      <c r="J9" s="107"/>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9"/>
      <c r="AO9" s="101">
        <f t="shared" ref="AO9:AO27" si="3">SUM(J9:AN9)</f>
        <v>0</v>
      </c>
      <c r="AP9" s="101">
        <f t="shared" si="1"/>
        <v>0</v>
      </c>
      <c r="AQ9" s="102"/>
      <c r="AR9" s="103"/>
      <c r="AS9" s="103"/>
    </row>
    <row r="10" spans="1:56" ht="45.75" customHeight="1">
      <c r="A10" s="104">
        <f t="shared" si="2"/>
        <v>3</v>
      </c>
      <c r="B10" s="105"/>
      <c r="C10" s="94"/>
      <c r="D10" s="92"/>
      <c r="E10" s="94"/>
      <c r="F10" s="95"/>
      <c r="G10" s="106"/>
      <c r="H10" s="97"/>
      <c r="I10" s="97"/>
      <c r="J10" s="107"/>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9"/>
      <c r="AO10" s="101">
        <f t="shared" si="3"/>
        <v>0</v>
      </c>
      <c r="AP10" s="101">
        <f t="shared" si="1"/>
        <v>0</v>
      </c>
      <c r="AQ10" s="102"/>
      <c r="AR10" s="103"/>
      <c r="AS10" s="103"/>
    </row>
    <row r="11" spans="1:56" ht="45.75" customHeight="1">
      <c r="A11" s="104">
        <f t="shared" si="2"/>
        <v>4</v>
      </c>
      <c r="B11" s="105"/>
      <c r="C11" s="94"/>
      <c r="D11" s="92"/>
      <c r="E11" s="94"/>
      <c r="F11" s="95"/>
      <c r="G11" s="106"/>
      <c r="H11" s="97"/>
      <c r="I11" s="97"/>
      <c r="J11" s="107"/>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9"/>
      <c r="AO11" s="101">
        <f t="shared" si="3"/>
        <v>0</v>
      </c>
      <c r="AP11" s="101">
        <f t="shared" si="1"/>
        <v>0</v>
      </c>
      <c r="AQ11" s="102"/>
      <c r="AR11" s="103"/>
      <c r="AS11" s="103"/>
    </row>
    <row r="12" spans="1:56" ht="45.75" customHeight="1">
      <c r="A12" s="104">
        <f t="shared" si="2"/>
        <v>5</v>
      </c>
      <c r="B12" s="105"/>
      <c r="C12" s="94"/>
      <c r="D12" s="92"/>
      <c r="E12" s="94"/>
      <c r="F12" s="95"/>
      <c r="G12" s="106"/>
      <c r="H12" s="97"/>
      <c r="I12" s="97"/>
      <c r="J12" s="107"/>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9"/>
      <c r="AO12" s="101">
        <f t="shared" si="3"/>
        <v>0</v>
      </c>
      <c r="AP12" s="101">
        <f t="shared" si="1"/>
        <v>0</v>
      </c>
      <c r="AQ12" s="102"/>
      <c r="AR12" s="103"/>
      <c r="AS12" s="103"/>
    </row>
    <row r="13" spans="1:56" ht="45.75" customHeight="1">
      <c r="A13" s="104">
        <f t="shared" si="2"/>
        <v>6</v>
      </c>
      <c r="B13" s="105"/>
      <c r="C13" s="94"/>
      <c r="D13" s="92"/>
      <c r="E13" s="94"/>
      <c r="F13" s="95"/>
      <c r="G13" s="106"/>
      <c r="H13" s="97"/>
      <c r="I13" s="97"/>
      <c r="J13" s="107"/>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9"/>
      <c r="AO13" s="101">
        <f t="shared" si="3"/>
        <v>0</v>
      </c>
      <c r="AP13" s="101">
        <f t="shared" si="1"/>
        <v>0</v>
      </c>
      <c r="AQ13" s="102"/>
      <c r="AR13" s="103"/>
      <c r="AS13" s="103"/>
    </row>
    <row r="14" spans="1:56" ht="45.75" customHeight="1">
      <c r="A14" s="104">
        <f t="shared" si="2"/>
        <v>7</v>
      </c>
      <c r="B14" s="105"/>
      <c r="C14" s="94"/>
      <c r="D14" s="92"/>
      <c r="E14" s="94"/>
      <c r="F14" s="95"/>
      <c r="G14" s="106"/>
      <c r="H14" s="97"/>
      <c r="I14" s="97"/>
      <c r="J14" s="107"/>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9"/>
      <c r="AO14" s="101">
        <f t="shared" si="3"/>
        <v>0</v>
      </c>
      <c r="AP14" s="101">
        <f t="shared" si="1"/>
        <v>0</v>
      </c>
      <c r="AQ14" s="102"/>
      <c r="AR14" s="103"/>
      <c r="AS14" s="103"/>
    </row>
    <row r="15" spans="1:56" ht="45.75" customHeight="1">
      <c r="A15" s="104">
        <f t="shared" si="2"/>
        <v>8</v>
      </c>
      <c r="B15" s="105"/>
      <c r="C15" s="110"/>
      <c r="D15" s="105"/>
      <c r="E15" s="110"/>
      <c r="F15" s="106"/>
      <c r="G15" s="106"/>
      <c r="H15" s="97"/>
      <c r="I15" s="97"/>
      <c r="J15" s="107"/>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9"/>
      <c r="AO15" s="101">
        <f t="shared" si="3"/>
        <v>0</v>
      </c>
      <c r="AP15" s="101">
        <f t="shared" si="1"/>
        <v>0</v>
      </c>
      <c r="AQ15" s="102"/>
      <c r="AR15" s="103"/>
      <c r="AS15" s="103"/>
    </row>
    <row r="16" spans="1:56" ht="45.75" customHeight="1">
      <c r="A16" s="104">
        <f t="shared" si="2"/>
        <v>9</v>
      </c>
      <c r="B16" s="105"/>
      <c r="C16" s="110"/>
      <c r="D16" s="105"/>
      <c r="E16" s="110"/>
      <c r="F16" s="106"/>
      <c r="G16" s="106"/>
      <c r="H16" s="97"/>
      <c r="I16" s="97"/>
      <c r="J16" s="107"/>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9"/>
      <c r="AO16" s="101">
        <f t="shared" si="3"/>
        <v>0</v>
      </c>
      <c r="AP16" s="101">
        <f t="shared" si="1"/>
        <v>0</v>
      </c>
      <c r="AQ16" s="102"/>
      <c r="AR16" s="103"/>
      <c r="AS16" s="103"/>
    </row>
    <row r="17" spans="1:47" ht="45.75" customHeight="1">
      <c r="A17" s="104">
        <f t="shared" si="2"/>
        <v>10</v>
      </c>
      <c r="B17" s="105"/>
      <c r="C17" s="110"/>
      <c r="D17" s="105"/>
      <c r="E17" s="110"/>
      <c r="F17" s="106"/>
      <c r="G17" s="106"/>
      <c r="H17" s="97"/>
      <c r="I17" s="97"/>
      <c r="J17" s="107"/>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9"/>
      <c r="AO17" s="101">
        <f t="shared" si="3"/>
        <v>0</v>
      </c>
      <c r="AP17" s="101">
        <f>SUM(H17:I17,AO17)</f>
        <v>0</v>
      </c>
      <c r="AQ17" s="102"/>
      <c r="AR17" s="103"/>
      <c r="AS17" s="103"/>
    </row>
    <row r="18" spans="1:47" ht="45.75" customHeight="1">
      <c r="A18" s="104">
        <f t="shared" si="2"/>
        <v>11</v>
      </c>
      <c r="B18" s="105"/>
      <c r="C18" s="110"/>
      <c r="D18" s="105"/>
      <c r="E18" s="110"/>
      <c r="F18" s="106"/>
      <c r="G18" s="106"/>
      <c r="H18" s="97"/>
      <c r="I18" s="97"/>
      <c r="J18" s="111"/>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9"/>
      <c r="AO18" s="101">
        <f t="shared" si="3"/>
        <v>0</v>
      </c>
      <c r="AP18" s="101">
        <f t="shared" ref="AP18:AP30" si="4">SUM(H18:I18,AO18)</f>
        <v>0</v>
      </c>
      <c r="AQ18" s="102"/>
      <c r="AR18" s="103"/>
      <c r="AS18" s="103"/>
    </row>
    <row r="19" spans="1:47" ht="45.75" customHeight="1">
      <c r="A19" s="104">
        <f t="shared" si="2"/>
        <v>12</v>
      </c>
      <c r="B19" s="105"/>
      <c r="C19" s="110"/>
      <c r="D19" s="105"/>
      <c r="E19" s="110"/>
      <c r="F19" s="106"/>
      <c r="G19" s="106"/>
      <c r="H19" s="97"/>
      <c r="I19" s="97"/>
      <c r="J19" s="111"/>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9"/>
      <c r="AO19" s="101">
        <f t="shared" si="3"/>
        <v>0</v>
      </c>
      <c r="AP19" s="101">
        <f t="shared" si="4"/>
        <v>0</v>
      </c>
      <c r="AQ19" s="102"/>
      <c r="AR19" s="103"/>
      <c r="AS19" s="103"/>
    </row>
    <row r="20" spans="1:47" ht="45.75" customHeight="1">
      <c r="A20" s="104">
        <f t="shared" si="2"/>
        <v>13</v>
      </c>
      <c r="B20" s="105"/>
      <c r="C20" s="110"/>
      <c r="D20" s="105"/>
      <c r="E20" s="110"/>
      <c r="F20" s="106"/>
      <c r="G20" s="106"/>
      <c r="H20" s="97"/>
      <c r="I20" s="97"/>
      <c r="J20" s="111"/>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9"/>
      <c r="AO20" s="101">
        <f t="shared" si="3"/>
        <v>0</v>
      </c>
      <c r="AP20" s="101">
        <f t="shared" si="4"/>
        <v>0</v>
      </c>
      <c r="AQ20" s="102"/>
      <c r="AR20" s="103"/>
      <c r="AS20" s="103"/>
    </row>
    <row r="21" spans="1:47" ht="45.75" customHeight="1">
      <c r="A21" s="104">
        <f t="shared" si="2"/>
        <v>14</v>
      </c>
      <c r="B21" s="105"/>
      <c r="C21" s="110"/>
      <c r="D21" s="105"/>
      <c r="E21" s="110"/>
      <c r="F21" s="106"/>
      <c r="G21" s="106"/>
      <c r="H21" s="97"/>
      <c r="I21" s="97"/>
      <c r="J21" s="107"/>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9"/>
      <c r="AO21" s="101">
        <f t="shared" si="3"/>
        <v>0</v>
      </c>
      <c r="AP21" s="101">
        <f t="shared" si="4"/>
        <v>0</v>
      </c>
      <c r="AQ21" s="102"/>
      <c r="AR21" s="103"/>
      <c r="AS21" s="103"/>
    </row>
    <row r="22" spans="1:47" ht="45.75" customHeight="1">
      <c r="A22" s="104">
        <f t="shared" si="2"/>
        <v>15</v>
      </c>
      <c r="B22" s="105"/>
      <c r="C22" s="110"/>
      <c r="D22" s="105"/>
      <c r="E22" s="110"/>
      <c r="F22" s="106"/>
      <c r="G22" s="106"/>
      <c r="H22" s="97"/>
      <c r="I22" s="97"/>
      <c r="J22" s="107"/>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9"/>
      <c r="AO22" s="101">
        <f t="shared" si="3"/>
        <v>0</v>
      </c>
      <c r="AP22" s="101">
        <f t="shared" si="4"/>
        <v>0</v>
      </c>
      <c r="AQ22" s="102"/>
      <c r="AR22" s="103"/>
      <c r="AS22" s="103"/>
    </row>
    <row r="23" spans="1:47" ht="45.75" customHeight="1">
      <c r="A23" s="104">
        <f t="shared" si="2"/>
        <v>16</v>
      </c>
      <c r="B23" s="105"/>
      <c r="C23" s="110"/>
      <c r="D23" s="105"/>
      <c r="E23" s="110"/>
      <c r="F23" s="106"/>
      <c r="G23" s="106"/>
      <c r="H23" s="97"/>
      <c r="I23" s="97"/>
      <c r="J23" s="107"/>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9"/>
      <c r="AO23" s="101">
        <f t="shared" si="3"/>
        <v>0</v>
      </c>
      <c r="AP23" s="101">
        <f t="shared" si="4"/>
        <v>0</v>
      </c>
      <c r="AQ23" s="102"/>
      <c r="AR23" s="103"/>
      <c r="AS23" s="103"/>
    </row>
    <row r="24" spans="1:47" ht="45.75" customHeight="1">
      <c r="A24" s="104">
        <f t="shared" si="2"/>
        <v>17</v>
      </c>
      <c r="B24" s="105"/>
      <c r="C24" s="110"/>
      <c r="D24" s="105"/>
      <c r="E24" s="110"/>
      <c r="F24" s="106"/>
      <c r="G24" s="106"/>
      <c r="H24" s="97"/>
      <c r="I24" s="97"/>
      <c r="J24" s="107"/>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9"/>
      <c r="AO24" s="101">
        <f t="shared" si="3"/>
        <v>0</v>
      </c>
      <c r="AP24" s="101">
        <f t="shared" si="4"/>
        <v>0</v>
      </c>
      <c r="AQ24" s="102"/>
      <c r="AR24" s="103"/>
      <c r="AS24" s="103"/>
    </row>
    <row r="25" spans="1:47" ht="45.75" customHeight="1">
      <c r="A25" s="104">
        <f t="shared" si="2"/>
        <v>18</v>
      </c>
      <c r="B25" s="105"/>
      <c r="C25" s="110"/>
      <c r="D25" s="105"/>
      <c r="E25" s="110"/>
      <c r="F25" s="106"/>
      <c r="G25" s="106"/>
      <c r="H25" s="97"/>
      <c r="I25" s="97"/>
      <c r="J25" s="107"/>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9"/>
      <c r="AO25" s="101">
        <f t="shared" si="3"/>
        <v>0</v>
      </c>
      <c r="AP25" s="101">
        <f t="shared" si="4"/>
        <v>0</v>
      </c>
      <c r="AQ25" s="102"/>
      <c r="AR25" s="103"/>
      <c r="AS25" s="103"/>
    </row>
    <row r="26" spans="1:47" ht="45.75" customHeight="1">
      <c r="A26" s="104">
        <f t="shared" si="2"/>
        <v>19</v>
      </c>
      <c r="B26" s="105"/>
      <c r="C26" s="110"/>
      <c r="D26" s="105"/>
      <c r="E26" s="110"/>
      <c r="F26" s="106"/>
      <c r="G26" s="106"/>
      <c r="H26" s="97"/>
      <c r="I26" s="97"/>
      <c r="J26" s="111"/>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9"/>
      <c r="AO26" s="101">
        <f t="shared" si="3"/>
        <v>0</v>
      </c>
      <c r="AP26" s="101">
        <f t="shared" si="4"/>
        <v>0</v>
      </c>
      <c r="AQ26" s="102"/>
      <c r="AR26" s="103"/>
      <c r="AS26" s="103"/>
    </row>
    <row r="27" spans="1:47" ht="45.75" customHeight="1" thickBot="1">
      <c r="A27" s="104">
        <f t="shared" si="2"/>
        <v>20</v>
      </c>
      <c r="B27" s="105"/>
      <c r="C27" s="110"/>
      <c r="D27" s="105"/>
      <c r="E27" s="110"/>
      <c r="F27" s="106"/>
      <c r="G27" s="106"/>
      <c r="H27" s="97"/>
      <c r="I27" s="97"/>
      <c r="J27" s="107"/>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9"/>
      <c r="AO27" s="101">
        <f t="shared" si="3"/>
        <v>0</v>
      </c>
      <c r="AP27" s="101">
        <f t="shared" si="4"/>
        <v>0</v>
      </c>
      <c r="AQ27" s="102"/>
      <c r="AR27" s="103"/>
      <c r="AS27" s="103"/>
    </row>
    <row r="28" spans="1:47" ht="45.75" customHeight="1" thickBot="1">
      <c r="A28" s="112"/>
      <c r="B28" s="372" t="s">
        <v>40</v>
      </c>
      <c r="C28" s="373"/>
      <c r="D28" s="373"/>
      <c r="E28" s="373"/>
      <c r="F28" s="373"/>
      <c r="G28" s="374"/>
      <c r="H28" s="240">
        <f>SUM(H8:H27)</f>
        <v>0</v>
      </c>
      <c r="I28" s="240">
        <f>SUM(I8:I27)</f>
        <v>0</v>
      </c>
      <c r="J28" s="241">
        <f t="shared" ref="J28:AO28" si="5">SUM(J8:J27)</f>
        <v>0</v>
      </c>
      <c r="K28" s="242">
        <f t="shared" si="5"/>
        <v>0</v>
      </c>
      <c r="L28" s="242">
        <f t="shared" si="5"/>
        <v>0</v>
      </c>
      <c r="M28" s="242">
        <f t="shared" si="5"/>
        <v>0</v>
      </c>
      <c r="N28" s="242">
        <f t="shared" si="5"/>
        <v>0</v>
      </c>
      <c r="O28" s="242">
        <f t="shared" si="5"/>
        <v>0</v>
      </c>
      <c r="P28" s="242">
        <f t="shared" si="5"/>
        <v>0</v>
      </c>
      <c r="Q28" s="242">
        <f t="shared" si="5"/>
        <v>0</v>
      </c>
      <c r="R28" s="242">
        <f t="shared" si="5"/>
        <v>0</v>
      </c>
      <c r="S28" s="242">
        <f t="shared" si="5"/>
        <v>0</v>
      </c>
      <c r="T28" s="242">
        <f t="shared" si="5"/>
        <v>0</v>
      </c>
      <c r="U28" s="242">
        <f t="shared" si="5"/>
        <v>0</v>
      </c>
      <c r="V28" s="242">
        <f t="shared" si="5"/>
        <v>0</v>
      </c>
      <c r="W28" s="242">
        <f t="shared" si="5"/>
        <v>0</v>
      </c>
      <c r="X28" s="242">
        <f t="shared" si="5"/>
        <v>0</v>
      </c>
      <c r="Y28" s="242">
        <f t="shared" si="5"/>
        <v>0</v>
      </c>
      <c r="Z28" s="242">
        <f t="shared" si="5"/>
        <v>0</v>
      </c>
      <c r="AA28" s="242">
        <f t="shared" si="5"/>
        <v>0</v>
      </c>
      <c r="AB28" s="242">
        <f t="shared" si="5"/>
        <v>0</v>
      </c>
      <c r="AC28" s="242">
        <f t="shared" si="5"/>
        <v>0</v>
      </c>
      <c r="AD28" s="242">
        <f t="shared" si="5"/>
        <v>0</v>
      </c>
      <c r="AE28" s="242">
        <f t="shared" si="5"/>
        <v>0</v>
      </c>
      <c r="AF28" s="242">
        <f t="shared" si="5"/>
        <v>0</v>
      </c>
      <c r="AG28" s="242">
        <f t="shared" si="5"/>
        <v>0</v>
      </c>
      <c r="AH28" s="242">
        <f t="shared" si="5"/>
        <v>0</v>
      </c>
      <c r="AI28" s="242">
        <f t="shared" si="5"/>
        <v>0</v>
      </c>
      <c r="AJ28" s="242">
        <f t="shared" si="5"/>
        <v>0</v>
      </c>
      <c r="AK28" s="242">
        <f t="shared" si="5"/>
        <v>0</v>
      </c>
      <c r="AL28" s="242">
        <f t="shared" si="5"/>
        <v>0</v>
      </c>
      <c r="AM28" s="242">
        <f t="shared" si="5"/>
        <v>0</v>
      </c>
      <c r="AN28" s="243">
        <f t="shared" si="5"/>
        <v>0</v>
      </c>
      <c r="AO28" s="244">
        <f t="shared" si="5"/>
        <v>0</v>
      </c>
      <c r="AP28" s="245">
        <f t="shared" si="4"/>
        <v>0</v>
      </c>
      <c r="AQ28" s="351"/>
      <c r="AR28" s="351"/>
      <c r="AS28" s="351"/>
    </row>
    <row r="29" spans="1:47" ht="45.75" customHeight="1" thickBot="1">
      <c r="A29" s="112"/>
      <c r="B29" s="375" t="s">
        <v>135</v>
      </c>
      <c r="C29" s="376"/>
      <c r="D29" s="363"/>
      <c r="E29" s="363"/>
      <c r="F29" s="363"/>
      <c r="G29" s="363"/>
      <c r="H29" s="246"/>
      <c r="I29" s="117"/>
      <c r="J29" s="118"/>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20"/>
      <c r="AO29" s="114">
        <f>SUM(J29:AN29)</f>
        <v>0</v>
      </c>
      <c r="AP29" s="115">
        <f t="shared" si="4"/>
        <v>0</v>
      </c>
      <c r="AQ29" s="352"/>
      <c r="AR29" s="352"/>
      <c r="AS29" s="352"/>
    </row>
    <row r="30" spans="1:47" ht="45.75" customHeight="1" thickBot="1">
      <c r="A30" s="116"/>
      <c r="B30" s="362" t="s">
        <v>41</v>
      </c>
      <c r="C30" s="363"/>
      <c r="D30" s="363"/>
      <c r="E30" s="363"/>
      <c r="F30" s="363"/>
      <c r="G30" s="363"/>
      <c r="H30" s="246"/>
      <c r="I30" s="117"/>
      <c r="J30" s="118"/>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20"/>
      <c r="AO30" s="114">
        <f>SUM(J30:AN30)</f>
        <v>0</v>
      </c>
      <c r="AP30" s="113">
        <f t="shared" si="4"/>
        <v>0</v>
      </c>
      <c r="AQ30" s="353"/>
      <c r="AR30" s="353"/>
      <c r="AS30" s="353"/>
    </row>
    <row r="31" spans="1:47" ht="45.75" customHeight="1" thickBot="1">
      <c r="A31" s="121"/>
      <c r="B31" s="122"/>
      <c r="C31" s="122"/>
      <c r="D31" s="122"/>
      <c r="E31" s="122"/>
      <c r="F31" s="122"/>
      <c r="G31" s="122"/>
      <c r="H31" s="122"/>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4"/>
      <c r="AP31" s="125" t="str">
        <f>IF(AP28*AP30=0,"-",AP28/AP30)</f>
        <v>-</v>
      </c>
      <c r="AQ31" s="337" t="str">
        <f>IF(AP31="-","",IF(AP31&gt;1.25,"定員超過減算対象の可能性あり",""))</f>
        <v/>
      </c>
      <c r="AR31" s="338"/>
      <c r="AS31" s="339"/>
    </row>
    <row r="32" spans="1:47" ht="6" customHeight="1">
      <c r="B32" s="126"/>
      <c r="C32" s="126"/>
      <c r="D32" s="126"/>
      <c r="E32" s="126"/>
      <c r="F32" s="126"/>
      <c r="G32" s="126"/>
      <c r="H32" s="126"/>
      <c r="I32" s="126"/>
      <c r="J32" s="126"/>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2:64" ht="23.5" customHeight="1">
      <c r="C33" s="128" t="s">
        <v>42</v>
      </c>
      <c r="D33" s="128"/>
      <c r="I33" s="128"/>
      <c r="J33" s="128"/>
      <c r="K33" s="129"/>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row>
    <row r="34" spans="2:64" s="131" customFormat="1" ht="72.75" customHeight="1">
      <c r="C34" s="132" t="s">
        <v>43</v>
      </c>
      <c r="D34" s="340" t="e">
        <f>"別途指定する障害福祉サービス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340"/>
      <c r="AR34" s="340"/>
      <c r="AS34" s="340"/>
      <c r="AT34" s="133"/>
      <c r="AU34" s="133"/>
      <c r="AV34" s="133"/>
      <c r="AW34" s="133"/>
      <c r="AX34" s="134"/>
      <c r="AY34" s="134"/>
      <c r="AZ34" s="134"/>
      <c r="BA34" s="134"/>
      <c r="BB34" s="134"/>
      <c r="BC34" s="134"/>
      <c r="BD34" s="134"/>
      <c r="BE34" s="134"/>
      <c r="BF34" s="134"/>
      <c r="BG34" s="134"/>
      <c r="BH34" s="134"/>
      <c r="BI34" s="134"/>
    </row>
    <row r="35" spans="2:64" s="131" customFormat="1" ht="25.15" customHeight="1">
      <c r="C35" s="135" t="s">
        <v>44</v>
      </c>
      <c r="D35" s="341" t="s">
        <v>45</v>
      </c>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341"/>
      <c r="AP35" s="341"/>
      <c r="AQ35" s="341"/>
      <c r="AR35" s="341"/>
      <c r="AS35" s="341"/>
      <c r="AT35" s="136"/>
      <c r="AU35" s="136"/>
      <c r="AV35" s="134"/>
      <c r="AW35" s="134"/>
      <c r="AX35" s="134"/>
      <c r="AY35" s="134"/>
      <c r="AZ35" s="134"/>
      <c r="BA35" s="134"/>
      <c r="BB35" s="134"/>
      <c r="BC35" s="134"/>
      <c r="BD35" s="134"/>
      <c r="BE35" s="134"/>
      <c r="BF35" s="134"/>
      <c r="BG35" s="134"/>
      <c r="BH35" s="134"/>
      <c r="BI35" s="134"/>
    </row>
    <row r="36" spans="2:64" s="131" customFormat="1" ht="45.75" customHeight="1">
      <c r="C36" s="135" t="s">
        <v>46</v>
      </c>
      <c r="D36" s="341" t="s">
        <v>47</v>
      </c>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136"/>
      <c r="AU36" s="136"/>
      <c r="AV36" s="134"/>
      <c r="AW36" s="134"/>
      <c r="AX36" s="134"/>
      <c r="AY36" s="134"/>
      <c r="AZ36" s="134"/>
      <c r="BA36" s="134"/>
      <c r="BB36" s="134"/>
      <c r="BC36" s="134"/>
      <c r="BD36" s="134"/>
      <c r="BE36" s="134"/>
      <c r="BF36" s="134"/>
      <c r="BG36" s="134"/>
      <c r="BH36" s="134"/>
      <c r="BI36" s="134"/>
    </row>
    <row r="37" spans="2:64" s="131" customFormat="1" ht="25.15" customHeight="1">
      <c r="C37" s="135" t="s">
        <v>48</v>
      </c>
      <c r="D37" s="331" t="s">
        <v>96</v>
      </c>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136"/>
      <c r="AU37" s="136"/>
      <c r="AV37" s="134"/>
      <c r="AW37" s="134"/>
      <c r="AX37" s="134"/>
      <c r="AY37" s="134"/>
      <c r="AZ37" s="134"/>
      <c r="BA37" s="134"/>
      <c r="BB37" s="134"/>
      <c r="BC37" s="134"/>
      <c r="BD37" s="134"/>
      <c r="BE37" s="134"/>
      <c r="BF37" s="134"/>
      <c r="BG37" s="134"/>
      <c r="BH37" s="134"/>
      <c r="BI37" s="134"/>
    </row>
    <row r="38" spans="2:64" ht="12.65" customHeight="1">
      <c r="B38" s="130"/>
      <c r="C38" s="130"/>
      <c r="D38" s="130"/>
      <c r="E38" s="130"/>
      <c r="F38" s="130"/>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row>
    <row r="39" spans="2:64" ht="16.5">
      <c r="B39" s="130"/>
      <c r="C39" s="130"/>
      <c r="D39" s="130"/>
      <c r="E39" s="130"/>
      <c r="F39" s="130"/>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row>
  </sheetData>
  <mergeCells count="34">
    <mergeCell ref="AS28:AS30"/>
    <mergeCell ref="AG1:AI2"/>
    <mergeCell ref="AJ1:AN2"/>
    <mergeCell ref="A4:A7"/>
    <mergeCell ref="B4:B7"/>
    <mergeCell ref="C4:C7"/>
    <mergeCell ref="D4:D7"/>
    <mergeCell ref="E4:E7"/>
    <mergeCell ref="B30:G30"/>
    <mergeCell ref="J1:AF1"/>
    <mergeCell ref="B2:C2"/>
    <mergeCell ref="AP5:AP7"/>
    <mergeCell ref="AO6:AO7"/>
    <mergeCell ref="B28:G28"/>
    <mergeCell ref="B29:G29"/>
    <mergeCell ref="H5:H7"/>
    <mergeCell ref="I5:I7"/>
    <mergeCell ref="J5:AO5"/>
    <mergeCell ref="D37:AS37"/>
    <mergeCell ref="D2:E2"/>
    <mergeCell ref="F4:F7"/>
    <mergeCell ref="G4:G7"/>
    <mergeCell ref="AQ31:AS31"/>
    <mergeCell ref="D34:AS34"/>
    <mergeCell ref="D35:AS35"/>
    <mergeCell ref="D36:AS36"/>
    <mergeCell ref="H4:AP4"/>
    <mergeCell ref="AQ4:AQ7"/>
    <mergeCell ref="AR4:AR7"/>
    <mergeCell ref="AS4:AS7"/>
    <mergeCell ref="AQ28:AQ30"/>
    <mergeCell ref="AR28:AR30"/>
    <mergeCell ref="AQ1:AS2"/>
    <mergeCell ref="AO1:AP2"/>
  </mergeCells>
  <phoneticPr fontId="6"/>
  <conditionalFormatting sqref="AQ9:AS27">
    <cfRule type="expression" dxfId="0" priority="1">
      <formula>IF($B9="",FALSE,IF($B9=$B8,TRUE,FALSE))</formula>
    </cfRule>
  </conditionalFormatting>
  <dataValidations count="2">
    <dataValidation type="list" allowBlank="1" showInputMessage="1" showErrorMessage="1" sqref="C8:C27">
      <formula1>",区分１,区分２,区分３,区分４,区分５,区分６"</formula1>
    </dataValidation>
    <dataValidation type="list" allowBlank="1" showInputMessage="1" showErrorMessage="1" sqref="E8:E27">
      <formula1>"自立生活援助"</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0"/>
  <sheetViews>
    <sheetView view="pageBreakPreview" zoomScale="70" zoomScaleNormal="70" zoomScaleSheetLayoutView="70" workbookViewId="0">
      <pane xSplit="5" ySplit="8" topLeftCell="F11" activePane="bottomRight" state="frozen"/>
      <selection activeCell="H10" sqref="H10"/>
      <selection pane="topRight" activeCell="H10" sqref="H10"/>
      <selection pane="bottomLeft" activeCell="H10" sqref="H10"/>
      <selection pane="bottomRight" activeCell="AX14" sqref="AX14"/>
    </sheetView>
  </sheetViews>
  <sheetFormatPr defaultRowHeight="13"/>
  <cols>
    <col min="1" max="1" width="5.08984375" style="74" customWidth="1"/>
    <col min="2" max="2" width="17.7265625" style="74" customWidth="1"/>
    <col min="3" max="3" width="6.6328125" style="74" customWidth="1"/>
    <col min="4" max="4" width="12" style="74" customWidth="1"/>
    <col min="5" max="5" width="15.6328125" style="74" customWidth="1"/>
    <col min="6" max="6" width="11.453125" style="74" customWidth="1"/>
    <col min="7" max="7" width="10.7265625" style="74" customWidth="1"/>
    <col min="8" max="9" width="8.7265625" style="74" customWidth="1"/>
    <col min="10" max="40" width="3.6328125" style="74" customWidth="1"/>
    <col min="41" max="41" width="5.36328125" style="74" customWidth="1"/>
    <col min="42" max="42" width="10.7265625" style="74" customWidth="1"/>
    <col min="43" max="45" width="11.7265625" style="74" customWidth="1"/>
    <col min="46" max="46" width="8.90625" style="74" customWidth="1"/>
    <col min="47" max="47" width="12" style="74" customWidth="1"/>
    <col min="48" max="48" width="1.453125" style="74" customWidth="1"/>
    <col min="49" max="283" width="9" style="74"/>
    <col min="284" max="284" width="3.36328125" style="74" customWidth="1"/>
    <col min="285" max="285" width="17" style="74" customWidth="1"/>
    <col min="286" max="286" width="6" style="74" customWidth="1"/>
    <col min="287" max="299" width="12.36328125" style="74" customWidth="1"/>
    <col min="300" max="300" width="13.26953125" style="74" customWidth="1"/>
    <col min="301" max="301" width="50.7265625" style="74" customWidth="1"/>
    <col min="302" max="302" width="8.90625" style="74" customWidth="1"/>
    <col min="303" max="303" width="12" style="74" customWidth="1"/>
    <col min="304" max="304" width="1.453125" style="74" customWidth="1"/>
    <col min="305" max="539" width="9" style="74"/>
    <col min="540" max="540" width="3.36328125" style="74" customWidth="1"/>
    <col min="541" max="541" width="17" style="74" customWidth="1"/>
    <col min="542" max="542" width="6" style="74" customWidth="1"/>
    <col min="543" max="555" width="12.36328125" style="74" customWidth="1"/>
    <col min="556" max="556" width="13.26953125" style="74" customWidth="1"/>
    <col min="557" max="557" width="50.7265625" style="74" customWidth="1"/>
    <col min="558" max="558" width="8.90625" style="74" customWidth="1"/>
    <col min="559" max="559" width="12" style="74" customWidth="1"/>
    <col min="560" max="560" width="1.453125" style="74" customWidth="1"/>
    <col min="561" max="795" width="9" style="74"/>
    <col min="796" max="796" width="3.36328125" style="74" customWidth="1"/>
    <col min="797" max="797" width="17" style="74" customWidth="1"/>
    <col min="798" max="798" width="6" style="74" customWidth="1"/>
    <col min="799" max="811" width="12.36328125" style="74" customWidth="1"/>
    <col min="812" max="812" width="13.26953125" style="74" customWidth="1"/>
    <col min="813" max="813" width="50.7265625" style="74" customWidth="1"/>
    <col min="814" max="814" width="8.90625" style="74" customWidth="1"/>
    <col min="815" max="815" width="12" style="74" customWidth="1"/>
    <col min="816" max="816" width="1.453125" style="74" customWidth="1"/>
    <col min="817" max="1051" width="9" style="74"/>
    <col min="1052" max="1052" width="3.36328125" style="74" customWidth="1"/>
    <col min="1053" max="1053" width="17" style="74" customWidth="1"/>
    <col min="1054" max="1054" width="6" style="74" customWidth="1"/>
    <col min="1055" max="1067" width="12.36328125" style="74" customWidth="1"/>
    <col min="1068" max="1068" width="13.26953125" style="74" customWidth="1"/>
    <col min="1069" max="1069" width="50.7265625" style="74" customWidth="1"/>
    <col min="1070" max="1070" width="8.90625" style="74" customWidth="1"/>
    <col min="1071" max="1071" width="12" style="74" customWidth="1"/>
    <col min="1072" max="1072" width="1.453125" style="74" customWidth="1"/>
    <col min="1073" max="1307" width="9" style="74"/>
    <col min="1308" max="1308" width="3.36328125" style="74" customWidth="1"/>
    <col min="1309" max="1309" width="17" style="74" customWidth="1"/>
    <col min="1310" max="1310" width="6" style="74" customWidth="1"/>
    <col min="1311" max="1323" width="12.36328125" style="74" customWidth="1"/>
    <col min="1324" max="1324" width="13.26953125" style="74" customWidth="1"/>
    <col min="1325" max="1325" width="50.7265625" style="74" customWidth="1"/>
    <col min="1326" max="1326" width="8.90625" style="74" customWidth="1"/>
    <col min="1327" max="1327" width="12" style="74" customWidth="1"/>
    <col min="1328" max="1328" width="1.453125" style="74" customWidth="1"/>
    <col min="1329" max="1563" width="9" style="74"/>
    <col min="1564" max="1564" width="3.36328125" style="74" customWidth="1"/>
    <col min="1565" max="1565" width="17" style="74" customWidth="1"/>
    <col min="1566" max="1566" width="6" style="74" customWidth="1"/>
    <col min="1567" max="1579" width="12.36328125" style="74" customWidth="1"/>
    <col min="1580" max="1580" width="13.26953125" style="74" customWidth="1"/>
    <col min="1581" max="1581" width="50.7265625" style="74" customWidth="1"/>
    <col min="1582" max="1582" width="8.90625" style="74" customWidth="1"/>
    <col min="1583" max="1583" width="12" style="74" customWidth="1"/>
    <col min="1584" max="1584" width="1.453125" style="74" customWidth="1"/>
    <col min="1585" max="1819" width="9" style="74"/>
    <col min="1820" max="1820" width="3.36328125" style="74" customWidth="1"/>
    <col min="1821" max="1821" width="17" style="74" customWidth="1"/>
    <col min="1822" max="1822" width="6" style="74" customWidth="1"/>
    <col min="1823" max="1835" width="12.36328125" style="74" customWidth="1"/>
    <col min="1836" max="1836" width="13.26953125" style="74" customWidth="1"/>
    <col min="1837" max="1837" width="50.7265625" style="74" customWidth="1"/>
    <col min="1838" max="1838" width="8.90625" style="74" customWidth="1"/>
    <col min="1839" max="1839" width="12" style="74" customWidth="1"/>
    <col min="1840" max="1840" width="1.453125" style="74" customWidth="1"/>
    <col min="1841" max="2075" width="9" style="74"/>
    <col min="2076" max="2076" width="3.36328125" style="74" customWidth="1"/>
    <col min="2077" max="2077" width="17" style="74" customWidth="1"/>
    <col min="2078" max="2078" width="6" style="74" customWidth="1"/>
    <col min="2079" max="2091" width="12.36328125" style="74" customWidth="1"/>
    <col min="2092" max="2092" width="13.26953125" style="74" customWidth="1"/>
    <col min="2093" max="2093" width="50.7265625" style="74" customWidth="1"/>
    <col min="2094" max="2094" width="8.90625" style="74" customWidth="1"/>
    <col min="2095" max="2095" width="12" style="74" customWidth="1"/>
    <col min="2096" max="2096" width="1.453125" style="74" customWidth="1"/>
    <col min="2097" max="2331" width="9" style="74"/>
    <col min="2332" max="2332" width="3.36328125" style="74" customWidth="1"/>
    <col min="2333" max="2333" width="17" style="74" customWidth="1"/>
    <col min="2334" max="2334" width="6" style="74" customWidth="1"/>
    <col min="2335" max="2347" width="12.36328125" style="74" customWidth="1"/>
    <col min="2348" max="2348" width="13.26953125" style="74" customWidth="1"/>
    <col min="2349" max="2349" width="50.7265625" style="74" customWidth="1"/>
    <col min="2350" max="2350" width="8.90625" style="74" customWidth="1"/>
    <col min="2351" max="2351" width="12" style="74" customWidth="1"/>
    <col min="2352" max="2352" width="1.453125" style="74" customWidth="1"/>
    <col min="2353" max="2587" width="9" style="74"/>
    <col min="2588" max="2588" width="3.36328125" style="74" customWidth="1"/>
    <col min="2589" max="2589" width="17" style="74" customWidth="1"/>
    <col min="2590" max="2590" width="6" style="74" customWidth="1"/>
    <col min="2591" max="2603" width="12.36328125" style="74" customWidth="1"/>
    <col min="2604" max="2604" width="13.26953125" style="74" customWidth="1"/>
    <col min="2605" max="2605" width="50.7265625" style="74" customWidth="1"/>
    <col min="2606" max="2606" width="8.90625" style="74" customWidth="1"/>
    <col min="2607" max="2607" width="12" style="74" customWidth="1"/>
    <col min="2608" max="2608" width="1.453125" style="74" customWidth="1"/>
    <col min="2609" max="2843" width="9" style="74"/>
    <col min="2844" max="2844" width="3.36328125" style="74" customWidth="1"/>
    <col min="2845" max="2845" width="17" style="74" customWidth="1"/>
    <col min="2846" max="2846" width="6" style="74" customWidth="1"/>
    <col min="2847" max="2859" width="12.36328125" style="74" customWidth="1"/>
    <col min="2860" max="2860" width="13.26953125" style="74" customWidth="1"/>
    <col min="2861" max="2861" width="50.7265625" style="74" customWidth="1"/>
    <col min="2862" max="2862" width="8.90625" style="74" customWidth="1"/>
    <col min="2863" max="2863" width="12" style="74" customWidth="1"/>
    <col min="2864" max="2864" width="1.453125" style="74" customWidth="1"/>
    <col min="2865" max="3099" width="9" style="74"/>
    <col min="3100" max="3100" width="3.36328125" style="74" customWidth="1"/>
    <col min="3101" max="3101" width="17" style="74" customWidth="1"/>
    <col min="3102" max="3102" width="6" style="74" customWidth="1"/>
    <col min="3103" max="3115" width="12.36328125" style="74" customWidth="1"/>
    <col min="3116" max="3116" width="13.26953125" style="74" customWidth="1"/>
    <col min="3117" max="3117" width="50.7265625" style="74" customWidth="1"/>
    <col min="3118" max="3118" width="8.90625" style="74" customWidth="1"/>
    <col min="3119" max="3119" width="12" style="74" customWidth="1"/>
    <col min="3120" max="3120" width="1.453125" style="74" customWidth="1"/>
    <col min="3121" max="3355" width="9" style="74"/>
    <col min="3356" max="3356" width="3.36328125" style="74" customWidth="1"/>
    <col min="3357" max="3357" width="17" style="74" customWidth="1"/>
    <col min="3358" max="3358" width="6" style="74" customWidth="1"/>
    <col min="3359" max="3371" width="12.36328125" style="74" customWidth="1"/>
    <col min="3372" max="3372" width="13.26953125" style="74" customWidth="1"/>
    <col min="3373" max="3373" width="50.7265625" style="74" customWidth="1"/>
    <col min="3374" max="3374" width="8.90625" style="74" customWidth="1"/>
    <col min="3375" max="3375" width="12" style="74" customWidth="1"/>
    <col min="3376" max="3376" width="1.453125" style="74" customWidth="1"/>
    <col min="3377" max="3611" width="9" style="74"/>
    <col min="3612" max="3612" width="3.36328125" style="74" customWidth="1"/>
    <col min="3613" max="3613" width="17" style="74" customWidth="1"/>
    <col min="3614" max="3614" width="6" style="74" customWidth="1"/>
    <col min="3615" max="3627" width="12.36328125" style="74" customWidth="1"/>
    <col min="3628" max="3628" width="13.26953125" style="74" customWidth="1"/>
    <col min="3629" max="3629" width="50.7265625" style="74" customWidth="1"/>
    <col min="3630" max="3630" width="8.90625" style="74" customWidth="1"/>
    <col min="3631" max="3631" width="12" style="74" customWidth="1"/>
    <col min="3632" max="3632" width="1.453125" style="74" customWidth="1"/>
    <col min="3633" max="3867" width="9" style="74"/>
    <col min="3868" max="3868" width="3.36328125" style="74" customWidth="1"/>
    <col min="3869" max="3869" width="17" style="74" customWidth="1"/>
    <col min="3870" max="3870" width="6" style="74" customWidth="1"/>
    <col min="3871" max="3883" width="12.36328125" style="74" customWidth="1"/>
    <col min="3884" max="3884" width="13.26953125" style="74" customWidth="1"/>
    <col min="3885" max="3885" width="50.7265625" style="74" customWidth="1"/>
    <col min="3886" max="3886" width="8.90625" style="74" customWidth="1"/>
    <col min="3887" max="3887" width="12" style="74" customWidth="1"/>
    <col min="3888" max="3888" width="1.453125" style="74" customWidth="1"/>
    <col min="3889" max="4123" width="9" style="74"/>
    <col min="4124" max="4124" width="3.36328125" style="74" customWidth="1"/>
    <col min="4125" max="4125" width="17" style="74" customWidth="1"/>
    <col min="4126" max="4126" width="6" style="74" customWidth="1"/>
    <col min="4127" max="4139" width="12.36328125" style="74" customWidth="1"/>
    <col min="4140" max="4140" width="13.26953125" style="74" customWidth="1"/>
    <col min="4141" max="4141" width="50.7265625" style="74" customWidth="1"/>
    <col min="4142" max="4142" width="8.90625" style="74" customWidth="1"/>
    <col min="4143" max="4143" width="12" style="74" customWidth="1"/>
    <col min="4144" max="4144" width="1.453125" style="74" customWidth="1"/>
    <col min="4145" max="4379" width="9" style="74"/>
    <col min="4380" max="4380" width="3.36328125" style="74" customWidth="1"/>
    <col min="4381" max="4381" width="17" style="74" customWidth="1"/>
    <col min="4382" max="4382" width="6" style="74" customWidth="1"/>
    <col min="4383" max="4395" width="12.36328125" style="74" customWidth="1"/>
    <col min="4396" max="4396" width="13.26953125" style="74" customWidth="1"/>
    <col min="4397" max="4397" width="50.7265625" style="74" customWidth="1"/>
    <col min="4398" max="4398" width="8.90625" style="74" customWidth="1"/>
    <col min="4399" max="4399" width="12" style="74" customWidth="1"/>
    <col min="4400" max="4400" width="1.453125" style="74" customWidth="1"/>
    <col min="4401" max="4635" width="9" style="74"/>
    <col min="4636" max="4636" width="3.36328125" style="74" customWidth="1"/>
    <col min="4637" max="4637" width="17" style="74" customWidth="1"/>
    <col min="4638" max="4638" width="6" style="74" customWidth="1"/>
    <col min="4639" max="4651" width="12.36328125" style="74" customWidth="1"/>
    <col min="4652" max="4652" width="13.26953125" style="74" customWidth="1"/>
    <col min="4653" max="4653" width="50.7265625" style="74" customWidth="1"/>
    <col min="4654" max="4654" width="8.90625" style="74" customWidth="1"/>
    <col min="4655" max="4655" width="12" style="74" customWidth="1"/>
    <col min="4656" max="4656" width="1.453125" style="74" customWidth="1"/>
    <col min="4657" max="4891" width="9" style="74"/>
    <col min="4892" max="4892" width="3.36328125" style="74" customWidth="1"/>
    <col min="4893" max="4893" width="17" style="74" customWidth="1"/>
    <col min="4894" max="4894" width="6" style="74" customWidth="1"/>
    <col min="4895" max="4907" width="12.36328125" style="74" customWidth="1"/>
    <col min="4908" max="4908" width="13.26953125" style="74" customWidth="1"/>
    <col min="4909" max="4909" width="50.7265625" style="74" customWidth="1"/>
    <col min="4910" max="4910" width="8.90625" style="74" customWidth="1"/>
    <col min="4911" max="4911" width="12" style="74" customWidth="1"/>
    <col min="4912" max="4912" width="1.453125" style="74" customWidth="1"/>
    <col min="4913" max="5147" width="9" style="74"/>
    <col min="5148" max="5148" width="3.36328125" style="74" customWidth="1"/>
    <col min="5149" max="5149" width="17" style="74" customWidth="1"/>
    <col min="5150" max="5150" width="6" style="74" customWidth="1"/>
    <col min="5151" max="5163" width="12.36328125" style="74" customWidth="1"/>
    <col min="5164" max="5164" width="13.26953125" style="74" customWidth="1"/>
    <col min="5165" max="5165" width="50.7265625" style="74" customWidth="1"/>
    <col min="5166" max="5166" width="8.90625" style="74" customWidth="1"/>
    <col min="5167" max="5167" width="12" style="74" customWidth="1"/>
    <col min="5168" max="5168" width="1.453125" style="74" customWidth="1"/>
    <col min="5169" max="5403" width="9" style="74"/>
    <col min="5404" max="5404" width="3.36328125" style="74" customWidth="1"/>
    <col min="5405" max="5405" width="17" style="74" customWidth="1"/>
    <col min="5406" max="5406" width="6" style="74" customWidth="1"/>
    <col min="5407" max="5419" width="12.36328125" style="74" customWidth="1"/>
    <col min="5420" max="5420" width="13.26953125" style="74" customWidth="1"/>
    <col min="5421" max="5421" width="50.7265625" style="74" customWidth="1"/>
    <col min="5422" max="5422" width="8.90625" style="74" customWidth="1"/>
    <col min="5423" max="5423" width="12" style="74" customWidth="1"/>
    <col min="5424" max="5424" width="1.453125" style="74" customWidth="1"/>
    <col min="5425" max="5659" width="9" style="74"/>
    <col min="5660" max="5660" width="3.36328125" style="74" customWidth="1"/>
    <col min="5661" max="5661" width="17" style="74" customWidth="1"/>
    <col min="5662" max="5662" width="6" style="74" customWidth="1"/>
    <col min="5663" max="5675" width="12.36328125" style="74" customWidth="1"/>
    <col min="5676" max="5676" width="13.26953125" style="74" customWidth="1"/>
    <col min="5677" max="5677" width="50.7265625" style="74" customWidth="1"/>
    <col min="5678" max="5678" width="8.90625" style="74" customWidth="1"/>
    <col min="5679" max="5679" width="12" style="74" customWidth="1"/>
    <col min="5680" max="5680" width="1.453125" style="74" customWidth="1"/>
    <col min="5681" max="5915" width="9" style="74"/>
    <col min="5916" max="5916" width="3.36328125" style="74" customWidth="1"/>
    <col min="5917" max="5917" width="17" style="74" customWidth="1"/>
    <col min="5918" max="5918" width="6" style="74" customWidth="1"/>
    <col min="5919" max="5931" width="12.36328125" style="74" customWidth="1"/>
    <col min="5932" max="5932" width="13.26953125" style="74" customWidth="1"/>
    <col min="5933" max="5933" width="50.7265625" style="74" customWidth="1"/>
    <col min="5934" max="5934" width="8.90625" style="74" customWidth="1"/>
    <col min="5935" max="5935" width="12" style="74" customWidth="1"/>
    <col min="5936" max="5936" width="1.453125" style="74" customWidth="1"/>
    <col min="5937" max="6171" width="9" style="74"/>
    <col min="6172" max="6172" width="3.36328125" style="74" customWidth="1"/>
    <col min="6173" max="6173" width="17" style="74" customWidth="1"/>
    <col min="6174" max="6174" width="6" style="74" customWidth="1"/>
    <col min="6175" max="6187" width="12.36328125" style="74" customWidth="1"/>
    <col min="6188" max="6188" width="13.26953125" style="74" customWidth="1"/>
    <col min="6189" max="6189" width="50.7265625" style="74" customWidth="1"/>
    <col min="6190" max="6190" width="8.90625" style="74" customWidth="1"/>
    <col min="6191" max="6191" width="12" style="74" customWidth="1"/>
    <col min="6192" max="6192" width="1.453125" style="74" customWidth="1"/>
    <col min="6193" max="6427" width="9" style="74"/>
    <col min="6428" max="6428" width="3.36328125" style="74" customWidth="1"/>
    <col min="6429" max="6429" width="17" style="74" customWidth="1"/>
    <col min="6430" max="6430" width="6" style="74" customWidth="1"/>
    <col min="6431" max="6443" width="12.36328125" style="74" customWidth="1"/>
    <col min="6444" max="6444" width="13.26953125" style="74" customWidth="1"/>
    <col min="6445" max="6445" width="50.7265625" style="74" customWidth="1"/>
    <col min="6446" max="6446" width="8.90625" style="74" customWidth="1"/>
    <col min="6447" max="6447" width="12" style="74" customWidth="1"/>
    <col min="6448" max="6448" width="1.453125" style="74" customWidth="1"/>
    <col min="6449" max="6683" width="9" style="74"/>
    <col min="6684" max="6684" width="3.36328125" style="74" customWidth="1"/>
    <col min="6685" max="6685" width="17" style="74" customWidth="1"/>
    <col min="6686" max="6686" width="6" style="74" customWidth="1"/>
    <col min="6687" max="6699" width="12.36328125" style="74" customWidth="1"/>
    <col min="6700" max="6700" width="13.26953125" style="74" customWidth="1"/>
    <col min="6701" max="6701" width="50.7265625" style="74" customWidth="1"/>
    <col min="6702" max="6702" width="8.90625" style="74" customWidth="1"/>
    <col min="6703" max="6703" width="12" style="74" customWidth="1"/>
    <col min="6704" max="6704" width="1.453125" style="74" customWidth="1"/>
    <col min="6705" max="6939" width="9" style="74"/>
    <col min="6940" max="6940" width="3.36328125" style="74" customWidth="1"/>
    <col min="6941" max="6941" width="17" style="74" customWidth="1"/>
    <col min="6942" max="6942" width="6" style="74" customWidth="1"/>
    <col min="6943" max="6955" width="12.36328125" style="74" customWidth="1"/>
    <col min="6956" max="6956" width="13.26953125" style="74" customWidth="1"/>
    <col min="6957" max="6957" width="50.7265625" style="74" customWidth="1"/>
    <col min="6958" max="6958" width="8.90625" style="74" customWidth="1"/>
    <col min="6959" max="6959" width="12" style="74" customWidth="1"/>
    <col min="6960" max="6960" width="1.453125" style="74" customWidth="1"/>
    <col min="6961" max="7195" width="9" style="74"/>
    <col min="7196" max="7196" width="3.36328125" style="74" customWidth="1"/>
    <col min="7197" max="7197" width="17" style="74" customWidth="1"/>
    <col min="7198" max="7198" width="6" style="74" customWidth="1"/>
    <col min="7199" max="7211" width="12.36328125" style="74" customWidth="1"/>
    <col min="7212" max="7212" width="13.26953125" style="74" customWidth="1"/>
    <col min="7213" max="7213" width="50.7265625" style="74" customWidth="1"/>
    <col min="7214" max="7214" width="8.90625" style="74" customWidth="1"/>
    <col min="7215" max="7215" width="12" style="74" customWidth="1"/>
    <col min="7216" max="7216" width="1.453125" style="74" customWidth="1"/>
    <col min="7217" max="7451" width="9" style="74"/>
    <col min="7452" max="7452" width="3.36328125" style="74" customWidth="1"/>
    <col min="7453" max="7453" width="17" style="74" customWidth="1"/>
    <col min="7454" max="7454" width="6" style="74" customWidth="1"/>
    <col min="7455" max="7467" width="12.36328125" style="74" customWidth="1"/>
    <col min="7468" max="7468" width="13.26953125" style="74" customWidth="1"/>
    <col min="7469" max="7469" width="50.7265625" style="74" customWidth="1"/>
    <col min="7470" max="7470" width="8.90625" style="74" customWidth="1"/>
    <col min="7471" max="7471" width="12" style="74" customWidth="1"/>
    <col min="7472" max="7472" width="1.453125" style="74" customWidth="1"/>
    <col min="7473" max="7707" width="9" style="74"/>
    <col min="7708" max="7708" width="3.36328125" style="74" customWidth="1"/>
    <col min="7709" max="7709" width="17" style="74" customWidth="1"/>
    <col min="7710" max="7710" width="6" style="74" customWidth="1"/>
    <col min="7711" max="7723" width="12.36328125" style="74" customWidth="1"/>
    <col min="7724" max="7724" width="13.26953125" style="74" customWidth="1"/>
    <col min="7725" max="7725" width="50.7265625" style="74" customWidth="1"/>
    <col min="7726" max="7726" width="8.90625" style="74" customWidth="1"/>
    <col min="7727" max="7727" width="12" style="74" customWidth="1"/>
    <col min="7728" max="7728" width="1.453125" style="74" customWidth="1"/>
    <col min="7729" max="7963" width="9" style="74"/>
    <col min="7964" max="7964" width="3.36328125" style="74" customWidth="1"/>
    <col min="7965" max="7965" width="17" style="74" customWidth="1"/>
    <col min="7966" max="7966" width="6" style="74" customWidth="1"/>
    <col min="7967" max="7979" width="12.36328125" style="74" customWidth="1"/>
    <col min="7980" max="7980" width="13.26953125" style="74" customWidth="1"/>
    <col min="7981" max="7981" width="50.7265625" style="74" customWidth="1"/>
    <col min="7982" max="7982" width="8.90625" style="74" customWidth="1"/>
    <col min="7983" max="7983" width="12" style="74" customWidth="1"/>
    <col min="7984" max="7984" width="1.453125" style="74" customWidth="1"/>
    <col min="7985" max="8219" width="9" style="74"/>
    <col min="8220" max="8220" width="3.36328125" style="74" customWidth="1"/>
    <col min="8221" max="8221" width="17" style="74" customWidth="1"/>
    <col min="8222" max="8222" width="6" style="74" customWidth="1"/>
    <col min="8223" max="8235" width="12.36328125" style="74" customWidth="1"/>
    <col min="8236" max="8236" width="13.26953125" style="74" customWidth="1"/>
    <col min="8237" max="8237" width="50.7265625" style="74" customWidth="1"/>
    <col min="8238" max="8238" width="8.90625" style="74" customWidth="1"/>
    <col min="8239" max="8239" width="12" style="74" customWidth="1"/>
    <col min="8240" max="8240" width="1.453125" style="74" customWidth="1"/>
    <col min="8241" max="8475" width="9" style="74"/>
    <col min="8476" max="8476" width="3.36328125" style="74" customWidth="1"/>
    <col min="8477" max="8477" width="17" style="74" customWidth="1"/>
    <col min="8478" max="8478" width="6" style="74" customWidth="1"/>
    <col min="8479" max="8491" width="12.36328125" style="74" customWidth="1"/>
    <col min="8492" max="8492" width="13.26953125" style="74" customWidth="1"/>
    <col min="8493" max="8493" width="50.7265625" style="74" customWidth="1"/>
    <col min="8494" max="8494" width="8.90625" style="74" customWidth="1"/>
    <col min="8495" max="8495" width="12" style="74" customWidth="1"/>
    <col min="8496" max="8496" width="1.453125" style="74" customWidth="1"/>
    <col min="8497" max="8731" width="9" style="74"/>
    <col min="8732" max="8732" width="3.36328125" style="74" customWidth="1"/>
    <col min="8733" max="8733" width="17" style="74" customWidth="1"/>
    <col min="8734" max="8734" width="6" style="74" customWidth="1"/>
    <col min="8735" max="8747" width="12.36328125" style="74" customWidth="1"/>
    <col min="8748" max="8748" width="13.26953125" style="74" customWidth="1"/>
    <col min="8749" max="8749" width="50.7265625" style="74" customWidth="1"/>
    <col min="8750" max="8750" width="8.90625" style="74" customWidth="1"/>
    <col min="8751" max="8751" width="12" style="74" customWidth="1"/>
    <col min="8752" max="8752" width="1.453125" style="74" customWidth="1"/>
    <col min="8753" max="8987" width="9" style="74"/>
    <col min="8988" max="8988" width="3.36328125" style="74" customWidth="1"/>
    <col min="8989" max="8989" width="17" style="74" customWidth="1"/>
    <col min="8990" max="8990" width="6" style="74" customWidth="1"/>
    <col min="8991" max="9003" width="12.36328125" style="74" customWidth="1"/>
    <col min="9004" max="9004" width="13.26953125" style="74" customWidth="1"/>
    <col min="9005" max="9005" width="50.7265625" style="74" customWidth="1"/>
    <col min="9006" max="9006" width="8.90625" style="74" customWidth="1"/>
    <col min="9007" max="9007" width="12" style="74" customWidth="1"/>
    <col min="9008" max="9008" width="1.453125" style="74" customWidth="1"/>
    <col min="9009" max="9243" width="9" style="74"/>
    <col min="9244" max="9244" width="3.36328125" style="74" customWidth="1"/>
    <col min="9245" max="9245" width="17" style="74" customWidth="1"/>
    <col min="9246" max="9246" width="6" style="74" customWidth="1"/>
    <col min="9247" max="9259" width="12.36328125" style="74" customWidth="1"/>
    <col min="9260" max="9260" width="13.26953125" style="74" customWidth="1"/>
    <col min="9261" max="9261" width="50.7265625" style="74" customWidth="1"/>
    <col min="9262" max="9262" width="8.90625" style="74" customWidth="1"/>
    <col min="9263" max="9263" width="12" style="74" customWidth="1"/>
    <col min="9264" max="9264" width="1.453125" style="74" customWidth="1"/>
    <col min="9265" max="9499" width="9" style="74"/>
    <col min="9500" max="9500" width="3.36328125" style="74" customWidth="1"/>
    <col min="9501" max="9501" width="17" style="74" customWidth="1"/>
    <col min="9502" max="9502" width="6" style="74" customWidth="1"/>
    <col min="9503" max="9515" width="12.36328125" style="74" customWidth="1"/>
    <col min="9516" max="9516" width="13.26953125" style="74" customWidth="1"/>
    <col min="9517" max="9517" width="50.7265625" style="74" customWidth="1"/>
    <col min="9518" max="9518" width="8.90625" style="74" customWidth="1"/>
    <col min="9519" max="9519" width="12" style="74" customWidth="1"/>
    <col min="9520" max="9520" width="1.453125" style="74" customWidth="1"/>
    <col min="9521" max="9755" width="9" style="74"/>
    <col min="9756" max="9756" width="3.36328125" style="74" customWidth="1"/>
    <col min="9757" max="9757" width="17" style="74" customWidth="1"/>
    <col min="9758" max="9758" width="6" style="74" customWidth="1"/>
    <col min="9759" max="9771" width="12.36328125" style="74" customWidth="1"/>
    <col min="9772" max="9772" width="13.26953125" style="74" customWidth="1"/>
    <col min="9773" max="9773" width="50.7265625" style="74" customWidth="1"/>
    <col min="9774" max="9774" width="8.90625" style="74" customWidth="1"/>
    <col min="9775" max="9775" width="12" style="74" customWidth="1"/>
    <col min="9776" max="9776" width="1.453125" style="74" customWidth="1"/>
    <col min="9777" max="10011" width="9" style="74"/>
    <col min="10012" max="10012" width="3.36328125" style="74" customWidth="1"/>
    <col min="10013" max="10013" width="17" style="74" customWidth="1"/>
    <col min="10014" max="10014" width="6" style="74" customWidth="1"/>
    <col min="10015" max="10027" width="12.36328125" style="74" customWidth="1"/>
    <col min="10028" max="10028" width="13.26953125" style="74" customWidth="1"/>
    <col min="10029" max="10029" width="50.7265625" style="74" customWidth="1"/>
    <col min="10030" max="10030" width="8.90625" style="74" customWidth="1"/>
    <col min="10031" max="10031" width="12" style="74" customWidth="1"/>
    <col min="10032" max="10032" width="1.453125" style="74" customWidth="1"/>
    <col min="10033" max="10267" width="9" style="74"/>
    <col min="10268" max="10268" width="3.36328125" style="74" customWidth="1"/>
    <col min="10269" max="10269" width="17" style="74" customWidth="1"/>
    <col min="10270" max="10270" width="6" style="74" customWidth="1"/>
    <col min="10271" max="10283" width="12.36328125" style="74" customWidth="1"/>
    <col min="10284" max="10284" width="13.26953125" style="74" customWidth="1"/>
    <col min="10285" max="10285" width="50.7265625" style="74" customWidth="1"/>
    <col min="10286" max="10286" width="8.90625" style="74" customWidth="1"/>
    <col min="10287" max="10287" width="12" style="74" customWidth="1"/>
    <col min="10288" max="10288" width="1.453125" style="74" customWidth="1"/>
    <col min="10289" max="10523" width="9" style="74"/>
    <col min="10524" max="10524" width="3.36328125" style="74" customWidth="1"/>
    <col min="10525" max="10525" width="17" style="74" customWidth="1"/>
    <col min="10526" max="10526" width="6" style="74" customWidth="1"/>
    <col min="10527" max="10539" width="12.36328125" style="74" customWidth="1"/>
    <col min="10540" max="10540" width="13.26953125" style="74" customWidth="1"/>
    <col min="10541" max="10541" width="50.7265625" style="74" customWidth="1"/>
    <col min="10542" max="10542" width="8.90625" style="74" customWidth="1"/>
    <col min="10543" max="10543" width="12" style="74" customWidth="1"/>
    <col min="10544" max="10544" width="1.453125" style="74" customWidth="1"/>
    <col min="10545" max="10779" width="9" style="74"/>
    <col min="10780" max="10780" width="3.36328125" style="74" customWidth="1"/>
    <col min="10781" max="10781" width="17" style="74" customWidth="1"/>
    <col min="10782" max="10782" width="6" style="74" customWidth="1"/>
    <col min="10783" max="10795" width="12.36328125" style="74" customWidth="1"/>
    <col min="10796" max="10796" width="13.26953125" style="74" customWidth="1"/>
    <col min="10797" max="10797" width="50.7265625" style="74" customWidth="1"/>
    <col min="10798" max="10798" width="8.90625" style="74" customWidth="1"/>
    <col min="10799" max="10799" width="12" style="74" customWidth="1"/>
    <col min="10800" max="10800" width="1.453125" style="74" customWidth="1"/>
    <col min="10801" max="11035" width="9" style="74"/>
    <col min="11036" max="11036" width="3.36328125" style="74" customWidth="1"/>
    <col min="11037" max="11037" width="17" style="74" customWidth="1"/>
    <col min="11038" max="11038" width="6" style="74" customWidth="1"/>
    <col min="11039" max="11051" width="12.36328125" style="74" customWidth="1"/>
    <col min="11052" max="11052" width="13.26953125" style="74" customWidth="1"/>
    <col min="11053" max="11053" width="50.7265625" style="74" customWidth="1"/>
    <col min="11054" max="11054" width="8.90625" style="74" customWidth="1"/>
    <col min="11055" max="11055" width="12" style="74" customWidth="1"/>
    <col min="11056" max="11056" width="1.453125" style="74" customWidth="1"/>
    <col min="11057" max="11291" width="9" style="74"/>
    <col min="11292" max="11292" width="3.36328125" style="74" customWidth="1"/>
    <col min="11293" max="11293" width="17" style="74" customWidth="1"/>
    <col min="11294" max="11294" width="6" style="74" customWidth="1"/>
    <col min="11295" max="11307" width="12.36328125" style="74" customWidth="1"/>
    <col min="11308" max="11308" width="13.26953125" style="74" customWidth="1"/>
    <col min="11309" max="11309" width="50.7265625" style="74" customWidth="1"/>
    <col min="11310" max="11310" width="8.90625" style="74" customWidth="1"/>
    <col min="11311" max="11311" width="12" style="74" customWidth="1"/>
    <col min="11312" max="11312" width="1.453125" style="74" customWidth="1"/>
    <col min="11313" max="11547" width="9" style="74"/>
    <col min="11548" max="11548" width="3.36328125" style="74" customWidth="1"/>
    <col min="11549" max="11549" width="17" style="74" customWidth="1"/>
    <col min="11550" max="11550" width="6" style="74" customWidth="1"/>
    <col min="11551" max="11563" width="12.36328125" style="74" customWidth="1"/>
    <col min="11564" max="11564" width="13.26953125" style="74" customWidth="1"/>
    <col min="11565" max="11565" width="50.7265625" style="74" customWidth="1"/>
    <col min="11566" max="11566" width="8.90625" style="74" customWidth="1"/>
    <col min="11567" max="11567" width="12" style="74" customWidth="1"/>
    <col min="11568" max="11568" width="1.453125" style="74" customWidth="1"/>
    <col min="11569" max="11803" width="9" style="74"/>
    <col min="11804" max="11804" width="3.36328125" style="74" customWidth="1"/>
    <col min="11805" max="11805" width="17" style="74" customWidth="1"/>
    <col min="11806" max="11806" width="6" style="74" customWidth="1"/>
    <col min="11807" max="11819" width="12.36328125" style="74" customWidth="1"/>
    <col min="11820" max="11820" width="13.26953125" style="74" customWidth="1"/>
    <col min="11821" max="11821" width="50.7265625" style="74" customWidth="1"/>
    <col min="11822" max="11822" width="8.90625" style="74" customWidth="1"/>
    <col min="11823" max="11823" width="12" style="74" customWidth="1"/>
    <col min="11824" max="11824" width="1.453125" style="74" customWidth="1"/>
    <col min="11825" max="12059" width="9" style="74"/>
    <col min="12060" max="12060" width="3.36328125" style="74" customWidth="1"/>
    <col min="12061" max="12061" width="17" style="74" customWidth="1"/>
    <col min="12062" max="12062" width="6" style="74" customWidth="1"/>
    <col min="12063" max="12075" width="12.36328125" style="74" customWidth="1"/>
    <col min="12076" max="12076" width="13.26953125" style="74" customWidth="1"/>
    <col min="12077" max="12077" width="50.7265625" style="74" customWidth="1"/>
    <col min="12078" max="12078" width="8.90625" style="74" customWidth="1"/>
    <col min="12079" max="12079" width="12" style="74" customWidth="1"/>
    <col min="12080" max="12080" width="1.453125" style="74" customWidth="1"/>
    <col min="12081" max="12315" width="9" style="74"/>
    <col min="12316" max="12316" width="3.36328125" style="74" customWidth="1"/>
    <col min="12317" max="12317" width="17" style="74" customWidth="1"/>
    <col min="12318" max="12318" width="6" style="74" customWidth="1"/>
    <col min="12319" max="12331" width="12.36328125" style="74" customWidth="1"/>
    <col min="12332" max="12332" width="13.26953125" style="74" customWidth="1"/>
    <col min="12333" max="12333" width="50.7265625" style="74" customWidth="1"/>
    <col min="12334" max="12334" width="8.90625" style="74" customWidth="1"/>
    <col min="12335" max="12335" width="12" style="74" customWidth="1"/>
    <col min="12336" max="12336" width="1.453125" style="74" customWidth="1"/>
    <col min="12337" max="12571" width="9" style="74"/>
    <col min="12572" max="12572" width="3.36328125" style="74" customWidth="1"/>
    <col min="12573" max="12573" width="17" style="74" customWidth="1"/>
    <col min="12574" max="12574" width="6" style="74" customWidth="1"/>
    <col min="12575" max="12587" width="12.36328125" style="74" customWidth="1"/>
    <col min="12588" max="12588" width="13.26953125" style="74" customWidth="1"/>
    <col min="12589" max="12589" width="50.7265625" style="74" customWidth="1"/>
    <col min="12590" max="12590" width="8.90625" style="74" customWidth="1"/>
    <col min="12591" max="12591" width="12" style="74" customWidth="1"/>
    <col min="12592" max="12592" width="1.453125" style="74" customWidth="1"/>
    <col min="12593" max="12827" width="9" style="74"/>
    <col min="12828" max="12828" width="3.36328125" style="74" customWidth="1"/>
    <col min="12829" max="12829" width="17" style="74" customWidth="1"/>
    <col min="12830" max="12830" width="6" style="74" customWidth="1"/>
    <col min="12831" max="12843" width="12.36328125" style="74" customWidth="1"/>
    <col min="12844" max="12844" width="13.26953125" style="74" customWidth="1"/>
    <col min="12845" max="12845" width="50.7265625" style="74" customWidth="1"/>
    <col min="12846" max="12846" width="8.90625" style="74" customWidth="1"/>
    <col min="12847" max="12847" width="12" style="74" customWidth="1"/>
    <col min="12848" max="12848" width="1.453125" style="74" customWidth="1"/>
    <col min="12849" max="13083" width="9" style="74"/>
    <col min="13084" max="13084" width="3.36328125" style="74" customWidth="1"/>
    <col min="13085" max="13085" width="17" style="74" customWidth="1"/>
    <col min="13086" max="13086" width="6" style="74" customWidth="1"/>
    <col min="13087" max="13099" width="12.36328125" style="74" customWidth="1"/>
    <col min="13100" max="13100" width="13.26953125" style="74" customWidth="1"/>
    <col min="13101" max="13101" width="50.7265625" style="74" customWidth="1"/>
    <col min="13102" max="13102" width="8.90625" style="74" customWidth="1"/>
    <col min="13103" max="13103" width="12" style="74" customWidth="1"/>
    <col min="13104" max="13104" width="1.453125" style="74" customWidth="1"/>
    <col min="13105" max="13339" width="9" style="74"/>
    <col min="13340" max="13340" width="3.36328125" style="74" customWidth="1"/>
    <col min="13341" max="13341" width="17" style="74" customWidth="1"/>
    <col min="13342" max="13342" width="6" style="74" customWidth="1"/>
    <col min="13343" max="13355" width="12.36328125" style="74" customWidth="1"/>
    <col min="13356" max="13356" width="13.26953125" style="74" customWidth="1"/>
    <col min="13357" max="13357" width="50.7265625" style="74" customWidth="1"/>
    <col min="13358" max="13358" width="8.90625" style="74" customWidth="1"/>
    <col min="13359" max="13359" width="12" style="74" customWidth="1"/>
    <col min="13360" max="13360" width="1.453125" style="74" customWidth="1"/>
    <col min="13361" max="13595" width="9" style="74"/>
    <col min="13596" max="13596" width="3.36328125" style="74" customWidth="1"/>
    <col min="13597" max="13597" width="17" style="74" customWidth="1"/>
    <col min="13598" max="13598" width="6" style="74" customWidth="1"/>
    <col min="13599" max="13611" width="12.36328125" style="74" customWidth="1"/>
    <col min="13612" max="13612" width="13.26953125" style="74" customWidth="1"/>
    <col min="13613" max="13613" width="50.7265625" style="74" customWidth="1"/>
    <col min="13614" max="13614" width="8.90625" style="74" customWidth="1"/>
    <col min="13615" max="13615" width="12" style="74" customWidth="1"/>
    <col min="13616" max="13616" width="1.453125" style="74" customWidth="1"/>
    <col min="13617" max="13851" width="9" style="74"/>
    <col min="13852" max="13852" width="3.36328125" style="74" customWidth="1"/>
    <col min="13853" max="13853" width="17" style="74" customWidth="1"/>
    <col min="13854" max="13854" width="6" style="74" customWidth="1"/>
    <col min="13855" max="13867" width="12.36328125" style="74" customWidth="1"/>
    <col min="13868" max="13868" width="13.26953125" style="74" customWidth="1"/>
    <col min="13869" max="13869" width="50.7265625" style="74" customWidth="1"/>
    <col min="13870" max="13870" width="8.90625" style="74" customWidth="1"/>
    <col min="13871" max="13871" width="12" style="74" customWidth="1"/>
    <col min="13872" max="13872" width="1.453125" style="74" customWidth="1"/>
    <col min="13873" max="14107" width="9" style="74"/>
    <col min="14108" max="14108" width="3.36328125" style="74" customWidth="1"/>
    <col min="14109" max="14109" width="17" style="74" customWidth="1"/>
    <col min="14110" max="14110" width="6" style="74" customWidth="1"/>
    <col min="14111" max="14123" width="12.36328125" style="74" customWidth="1"/>
    <col min="14124" max="14124" width="13.26953125" style="74" customWidth="1"/>
    <col min="14125" max="14125" width="50.7265625" style="74" customWidth="1"/>
    <col min="14126" max="14126" width="8.90625" style="74" customWidth="1"/>
    <col min="14127" max="14127" width="12" style="74" customWidth="1"/>
    <col min="14128" max="14128" width="1.453125" style="74" customWidth="1"/>
    <col min="14129" max="14363" width="9" style="74"/>
    <col min="14364" max="14364" width="3.36328125" style="74" customWidth="1"/>
    <col min="14365" max="14365" width="17" style="74" customWidth="1"/>
    <col min="14366" max="14366" width="6" style="74" customWidth="1"/>
    <col min="14367" max="14379" width="12.36328125" style="74" customWidth="1"/>
    <col min="14380" max="14380" width="13.26953125" style="74" customWidth="1"/>
    <col min="14381" max="14381" width="50.7265625" style="74" customWidth="1"/>
    <col min="14382" max="14382" width="8.90625" style="74" customWidth="1"/>
    <col min="14383" max="14383" width="12" style="74" customWidth="1"/>
    <col min="14384" max="14384" width="1.453125" style="74" customWidth="1"/>
    <col min="14385" max="14619" width="9" style="74"/>
    <col min="14620" max="14620" width="3.36328125" style="74" customWidth="1"/>
    <col min="14621" max="14621" width="17" style="74" customWidth="1"/>
    <col min="14622" max="14622" width="6" style="74" customWidth="1"/>
    <col min="14623" max="14635" width="12.36328125" style="74" customWidth="1"/>
    <col min="14636" max="14636" width="13.26953125" style="74" customWidth="1"/>
    <col min="14637" max="14637" width="50.7265625" style="74" customWidth="1"/>
    <col min="14638" max="14638" width="8.90625" style="74" customWidth="1"/>
    <col min="14639" max="14639" width="12" style="74" customWidth="1"/>
    <col min="14640" max="14640" width="1.453125" style="74" customWidth="1"/>
    <col min="14641" max="14875" width="9" style="74"/>
    <col min="14876" max="14876" width="3.36328125" style="74" customWidth="1"/>
    <col min="14877" max="14877" width="17" style="74" customWidth="1"/>
    <col min="14878" max="14878" width="6" style="74" customWidth="1"/>
    <col min="14879" max="14891" width="12.36328125" style="74" customWidth="1"/>
    <col min="14892" max="14892" width="13.26953125" style="74" customWidth="1"/>
    <col min="14893" max="14893" width="50.7265625" style="74" customWidth="1"/>
    <col min="14894" max="14894" width="8.90625" style="74" customWidth="1"/>
    <col min="14895" max="14895" width="12" style="74" customWidth="1"/>
    <col min="14896" max="14896" width="1.453125" style="74" customWidth="1"/>
    <col min="14897" max="15131" width="9" style="74"/>
    <col min="15132" max="15132" width="3.36328125" style="74" customWidth="1"/>
    <col min="15133" max="15133" width="17" style="74" customWidth="1"/>
    <col min="15134" max="15134" width="6" style="74" customWidth="1"/>
    <col min="15135" max="15147" width="12.36328125" style="74" customWidth="1"/>
    <col min="15148" max="15148" width="13.26953125" style="74" customWidth="1"/>
    <col min="15149" max="15149" width="50.7265625" style="74" customWidth="1"/>
    <col min="15150" max="15150" width="8.90625" style="74" customWidth="1"/>
    <col min="15151" max="15151" width="12" style="74" customWidth="1"/>
    <col min="15152" max="15152" width="1.453125" style="74" customWidth="1"/>
    <col min="15153" max="15387" width="9" style="74"/>
    <col min="15388" max="15388" width="3.36328125" style="74" customWidth="1"/>
    <col min="15389" max="15389" width="17" style="74" customWidth="1"/>
    <col min="15390" max="15390" width="6" style="74" customWidth="1"/>
    <col min="15391" max="15403" width="12.36328125" style="74" customWidth="1"/>
    <col min="15404" max="15404" width="13.26953125" style="74" customWidth="1"/>
    <col min="15405" max="15405" width="50.7265625" style="74" customWidth="1"/>
    <col min="15406" max="15406" width="8.90625" style="74" customWidth="1"/>
    <col min="15407" max="15407" width="12" style="74" customWidth="1"/>
    <col min="15408" max="15408" width="1.453125" style="74" customWidth="1"/>
    <col min="15409" max="15643" width="9" style="74"/>
    <col min="15644" max="15644" width="3.36328125" style="74" customWidth="1"/>
    <col min="15645" max="15645" width="17" style="74" customWidth="1"/>
    <col min="15646" max="15646" width="6" style="74" customWidth="1"/>
    <col min="15647" max="15659" width="12.36328125" style="74" customWidth="1"/>
    <col min="15660" max="15660" width="13.26953125" style="74" customWidth="1"/>
    <col min="15661" max="15661" width="50.7265625" style="74" customWidth="1"/>
    <col min="15662" max="15662" width="8.90625" style="74" customWidth="1"/>
    <col min="15663" max="15663" width="12" style="74" customWidth="1"/>
    <col min="15664" max="15664" width="1.453125" style="74" customWidth="1"/>
    <col min="15665" max="15899" width="9" style="74"/>
    <col min="15900" max="15900" width="3.36328125" style="74" customWidth="1"/>
    <col min="15901" max="15901" width="17" style="74" customWidth="1"/>
    <col min="15902" max="15902" width="6" style="74" customWidth="1"/>
    <col min="15903" max="15915" width="12.36328125" style="74" customWidth="1"/>
    <col min="15916" max="15916" width="13.26953125" style="74" customWidth="1"/>
    <col min="15917" max="15917" width="50.7265625" style="74" customWidth="1"/>
    <col min="15918" max="15918" width="8.90625" style="74" customWidth="1"/>
    <col min="15919" max="15919" width="12" style="74" customWidth="1"/>
    <col min="15920" max="15920" width="1.453125" style="74" customWidth="1"/>
    <col min="15921" max="16155" width="9" style="74"/>
    <col min="16156" max="16156" width="3.36328125" style="74" customWidth="1"/>
    <col min="16157" max="16157" width="17" style="74" customWidth="1"/>
    <col min="16158" max="16158" width="6" style="74" customWidth="1"/>
    <col min="16159" max="16171" width="12.36328125" style="74" customWidth="1"/>
    <col min="16172" max="16172" width="13.26953125" style="74" customWidth="1"/>
    <col min="16173" max="16173" width="50.7265625" style="74" customWidth="1"/>
    <col min="16174" max="16174" width="8.90625" style="74" customWidth="1"/>
    <col min="16175" max="16175" width="12" style="74" customWidth="1"/>
    <col min="16176" max="16176" width="1.453125" style="74" customWidth="1"/>
    <col min="16177" max="16384" width="9" style="74"/>
  </cols>
  <sheetData>
    <row r="1" spans="1:47" ht="49.5" customHeight="1" thickBot="1">
      <c r="A1" s="403" t="s">
        <v>49</v>
      </c>
      <c r="B1" s="403"/>
      <c r="C1" s="403"/>
      <c r="D1" s="403"/>
      <c r="E1" s="403"/>
    </row>
    <row r="2" spans="1:47" s="77" customFormat="1" ht="28.9" customHeight="1" thickBot="1">
      <c r="B2" s="78" t="s">
        <v>136</v>
      </c>
      <c r="C2" s="78"/>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387" t="s">
        <v>111</v>
      </c>
      <c r="AH2" s="388"/>
      <c r="AI2" s="388"/>
      <c r="AJ2" s="404">
        <v>2850199999</v>
      </c>
      <c r="AK2" s="405"/>
      <c r="AL2" s="405"/>
      <c r="AM2" s="405"/>
      <c r="AN2" s="406"/>
      <c r="AO2" s="358" t="s">
        <v>30</v>
      </c>
      <c r="AP2" s="359"/>
      <c r="AQ2" s="409" t="s">
        <v>112</v>
      </c>
      <c r="AR2" s="409"/>
      <c r="AS2" s="410"/>
      <c r="AT2" s="79"/>
      <c r="AU2" s="79"/>
    </row>
    <row r="3" spans="1:47" s="77" customFormat="1" ht="30" customHeight="1" thickBot="1">
      <c r="B3" s="302" t="s">
        <v>138</v>
      </c>
      <c r="C3" s="302"/>
      <c r="D3" s="332">
        <v>44133</v>
      </c>
      <c r="E3" s="333"/>
      <c r="F3" s="80" t="s">
        <v>134</v>
      </c>
      <c r="Q3" s="81"/>
      <c r="R3" s="82"/>
      <c r="S3" s="82"/>
      <c r="T3" s="82"/>
      <c r="U3" s="82"/>
      <c r="V3" s="82"/>
      <c r="W3" s="82"/>
      <c r="X3" s="82"/>
      <c r="Y3" s="82"/>
      <c r="Z3" s="82"/>
      <c r="AA3" s="82"/>
      <c r="AB3" s="82"/>
      <c r="AC3" s="82"/>
      <c r="AD3" s="82"/>
      <c r="AE3" s="82"/>
      <c r="AF3" s="82"/>
      <c r="AG3" s="389"/>
      <c r="AH3" s="390"/>
      <c r="AI3" s="390"/>
      <c r="AJ3" s="407"/>
      <c r="AK3" s="407"/>
      <c r="AL3" s="407"/>
      <c r="AM3" s="407"/>
      <c r="AN3" s="408"/>
      <c r="AO3" s="360"/>
      <c r="AP3" s="361"/>
      <c r="AQ3" s="411"/>
      <c r="AR3" s="411"/>
      <c r="AS3" s="412"/>
      <c r="AT3" s="81"/>
      <c r="AU3" s="83"/>
    </row>
    <row r="4" spans="1:47" ht="5.25" customHeight="1" thickBot="1">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row>
    <row r="5" spans="1:47" ht="31.5" customHeight="1" thickBot="1">
      <c r="A5" s="377" t="s">
        <v>31</v>
      </c>
      <c r="B5" s="334" t="s">
        <v>32</v>
      </c>
      <c r="C5" s="334" t="s">
        <v>52</v>
      </c>
      <c r="D5" s="334" t="s">
        <v>33</v>
      </c>
      <c r="E5" s="334" t="s">
        <v>34</v>
      </c>
      <c r="F5" s="334" t="s">
        <v>35</v>
      </c>
      <c r="G5" s="334" t="s">
        <v>36</v>
      </c>
      <c r="H5" s="342" t="s">
        <v>37</v>
      </c>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4"/>
      <c r="AQ5" s="345" t="s">
        <v>140</v>
      </c>
      <c r="AR5" s="348" t="s">
        <v>139</v>
      </c>
      <c r="AS5" s="348" t="s">
        <v>141</v>
      </c>
    </row>
    <row r="6" spans="1:47" ht="30" customHeight="1" thickBot="1">
      <c r="A6" s="378"/>
      <c r="B6" s="335"/>
      <c r="C6" s="335"/>
      <c r="D6" s="335"/>
      <c r="E6" s="335"/>
      <c r="F6" s="335"/>
      <c r="G6" s="335"/>
      <c r="H6" s="381">
        <f>DATE(TEXT($D3,"yyyy"),TEXT($D3,"mm")-3,1)</f>
        <v>44013</v>
      </c>
      <c r="I6" s="381">
        <f>DATE(TEXT($D3,"yyyy"),TEXT($D3,"mm")-2,1)</f>
        <v>44044</v>
      </c>
      <c r="J6" s="384">
        <f>DATE(TEXT($D3,"yyyy"),TEXT($D3,"mm")-1,1)</f>
        <v>44075</v>
      </c>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6"/>
      <c r="AP6" s="367" t="s">
        <v>38</v>
      </c>
      <c r="AQ6" s="346"/>
      <c r="AR6" s="349"/>
      <c r="AS6" s="349"/>
    </row>
    <row r="7" spans="1:47" ht="30" customHeight="1">
      <c r="A7" s="378"/>
      <c r="B7" s="335"/>
      <c r="C7" s="335"/>
      <c r="D7" s="335"/>
      <c r="E7" s="335"/>
      <c r="F7" s="335"/>
      <c r="G7" s="335"/>
      <c r="H7" s="382"/>
      <c r="I7" s="382"/>
      <c r="J7" s="85">
        <v>1</v>
      </c>
      <c r="K7" s="86">
        <v>2</v>
      </c>
      <c r="L7" s="86">
        <v>3</v>
      </c>
      <c r="M7" s="86">
        <v>4</v>
      </c>
      <c r="N7" s="86">
        <v>5</v>
      </c>
      <c r="O7" s="86">
        <v>6</v>
      </c>
      <c r="P7" s="86">
        <v>7</v>
      </c>
      <c r="Q7" s="86">
        <v>8</v>
      </c>
      <c r="R7" s="86">
        <v>9</v>
      </c>
      <c r="S7" s="86">
        <v>10</v>
      </c>
      <c r="T7" s="86">
        <v>11</v>
      </c>
      <c r="U7" s="86">
        <v>12</v>
      </c>
      <c r="V7" s="86">
        <v>13</v>
      </c>
      <c r="W7" s="86">
        <v>14</v>
      </c>
      <c r="X7" s="86">
        <v>15</v>
      </c>
      <c r="Y7" s="86">
        <v>16</v>
      </c>
      <c r="Z7" s="86">
        <v>17</v>
      </c>
      <c r="AA7" s="86">
        <v>18</v>
      </c>
      <c r="AB7" s="86">
        <v>19</v>
      </c>
      <c r="AC7" s="86">
        <v>20</v>
      </c>
      <c r="AD7" s="86">
        <v>21</v>
      </c>
      <c r="AE7" s="86">
        <v>22</v>
      </c>
      <c r="AF7" s="86">
        <v>23</v>
      </c>
      <c r="AG7" s="86">
        <v>24</v>
      </c>
      <c r="AH7" s="86">
        <v>25</v>
      </c>
      <c r="AI7" s="86">
        <v>26</v>
      </c>
      <c r="AJ7" s="86">
        <v>27</v>
      </c>
      <c r="AK7" s="86">
        <v>28</v>
      </c>
      <c r="AL7" s="86">
        <v>29</v>
      </c>
      <c r="AM7" s="86">
        <v>30</v>
      </c>
      <c r="AN7" s="87">
        <v>31</v>
      </c>
      <c r="AO7" s="370" t="s">
        <v>39</v>
      </c>
      <c r="AP7" s="368"/>
      <c r="AQ7" s="346"/>
      <c r="AR7" s="349"/>
      <c r="AS7" s="349"/>
    </row>
    <row r="8" spans="1:47" ht="30" customHeight="1" thickBot="1">
      <c r="A8" s="379"/>
      <c r="B8" s="336"/>
      <c r="C8" s="380"/>
      <c r="D8" s="380"/>
      <c r="E8" s="380"/>
      <c r="F8" s="336"/>
      <c r="G8" s="336"/>
      <c r="H8" s="383"/>
      <c r="I8" s="383"/>
      <c r="J8" s="88" t="str">
        <f>IF(TEXT(DATE(TEXT($J$6,"yyyy"),TEXT($J$6,"mm"),J$7),"DD")=TEXT(J$7,"00"),TEXT(DATE(TEXT($J$6,"yyyy"),TEXT($J$6,"mm"),J$7),"aaa"),"-")</f>
        <v>火</v>
      </c>
      <c r="K8" s="89" t="str">
        <f t="shared" ref="K8:AN8" si="0">IF(TEXT(DATE(TEXT($J$6,"yyyy"),TEXT($J$6,"mm"),K$7),"DD")=TEXT(K$7,"00"),TEXT(DATE(TEXT($J$6,"yyyy"),TEXT($J$6,"mm"),K$7),"aaa"),"-")</f>
        <v>水</v>
      </c>
      <c r="L8" s="89" t="str">
        <f t="shared" si="0"/>
        <v>木</v>
      </c>
      <c r="M8" s="89" t="str">
        <f t="shared" si="0"/>
        <v>金</v>
      </c>
      <c r="N8" s="89" t="str">
        <f t="shared" si="0"/>
        <v>土</v>
      </c>
      <c r="O8" s="89" t="str">
        <f t="shared" si="0"/>
        <v>日</v>
      </c>
      <c r="P8" s="89" t="str">
        <f t="shared" si="0"/>
        <v>月</v>
      </c>
      <c r="Q8" s="89" t="str">
        <f t="shared" si="0"/>
        <v>火</v>
      </c>
      <c r="R8" s="89" t="str">
        <f t="shared" si="0"/>
        <v>水</v>
      </c>
      <c r="S8" s="89" t="str">
        <f t="shared" si="0"/>
        <v>木</v>
      </c>
      <c r="T8" s="89" t="str">
        <f t="shared" si="0"/>
        <v>金</v>
      </c>
      <c r="U8" s="89" t="str">
        <f t="shared" si="0"/>
        <v>土</v>
      </c>
      <c r="V8" s="89" t="str">
        <f t="shared" si="0"/>
        <v>日</v>
      </c>
      <c r="W8" s="89" t="str">
        <f t="shared" si="0"/>
        <v>月</v>
      </c>
      <c r="X8" s="89" t="str">
        <f t="shared" si="0"/>
        <v>火</v>
      </c>
      <c r="Y8" s="89" t="str">
        <f t="shared" si="0"/>
        <v>水</v>
      </c>
      <c r="Z8" s="89" t="str">
        <f t="shared" si="0"/>
        <v>木</v>
      </c>
      <c r="AA8" s="89" t="str">
        <f t="shared" si="0"/>
        <v>金</v>
      </c>
      <c r="AB8" s="89" t="str">
        <f t="shared" si="0"/>
        <v>土</v>
      </c>
      <c r="AC8" s="89" t="str">
        <f t="shared" si="0"/>
        <v>日</v>
      </c>
      <c r="AD8" s="89" t="str">
        <f t="shared" si="0"/>
        <v>月</v>
      </c>
      <c r="AE8" s="89" t="str">
        <f t="shared" si="0"/>
        <v>火</v>
      </c>
      <c r="AF8" s="89" t="str">
        <f t="shared" si="0"/>
        <v>水</v>
      </c>
      <c r="AG8" s="89" t="str">
        <f t="shared" si="0"/>
        <v>木</v>
      </c>
      <c r="AH8" s="89" t="str">
        <f t="shared" si="0"/>
        <v>金</v>
      </c>
      <c r="AI8" s="89" t="str">
        <f t="shared" si="0"/>
        <v>土</v>
      </c>
      <c r="AJ8" s="89" t="str">
        <f t="shared" si="0"/>
        <v>日</v>
      </c>
      <c r="AK8" s="89" t="str">
        <f t="shared" si="0"/>
        <v>月</v>
      </c>
      <c r="AL8" s="89" t="str">
        <f t="shared" si="0"/>
        <v>火</v>
      </c>
      <c r="AM8" s="89" t="str">
        <f t="shared" si="0"/>
        <v>水</v>
      </c>
      <c r="AN8" s="90" t="str">
        <f t="shared" si="0"/>
        <v>-</v>
      </c>
      <c r="AO8" s="371"/>
      <c r="AP8" s="369"/>
      <c r="AQ8" s="347"/>
      <c r="AR8" s="350"/>
      <c r="AS8" s="350"/>
    </row>
    <row r="9" spans="1:47" ht="40" customHeight="1">
      <c r="A9" s="91">
        <f>ROW()-8</f>
        <v>1</v>
      </c>
      <c r="B9" s="138">
        <v>1234567890</v>
      </c>
      <c r="C9" s="93" t="s">
        <v>53</v>
      </c>
      <c r="D9" s="138" t="s">
        <v>50</v>
      </c>
      <c r="E9" s="94" t="s">
        <v>107</v>
      </c>
      <c r="F9" s="95">
        <v>42979</v>
      </c>
      <c r="G9" s="95">
        <v>42979</v>
      </c>
      <c r="H9" s="96">
        <v>22</v>
      </c>
      <c r="I9" s="97">
        <v>22</v>
      </c>
      <c r="J9" s="98">
        <v>1</v>
      </c>
      <c r="K9" s="99">
        <v>1</v>
      </c>
      <c r="L9" s="99">
        <v>1</v>
      </c>
      <c r="M9" s="99">
        <v>1</v>
      </c>
      <c r="N9" s="99"/>
      <c r="O9" s="99"/>
      <c r="P9" s="99">
        <v>1</v>
      </c>
      <c r="Q9" s="99">
        <v>1</v>
      </c>
      <c r="R9" s="99">
        <v>1</v>
      </c>
      <c r="S9" s="99">
        <v>1</v>
      </c>
      <c r="T9" s="99">
        <v>1</v>
      </c>
      <c r="U9" s="99"/>
      <c r="V9" s="99"/>
      <c r="W9" s="99">
        <v>1</v>
      </c>
      <c r="X9" s="99">
        <v>1</v>
      </c>
      <c r="Y9" s="99">
        <v>1</v>
      </c>
      <c r="Z9" s="99">
        <v>1</v>
      </c>
      <c r="AA9" s="99">
        <v>1</v>
      </c>
      <c r="AB9" s="99"/>
      <c r="AC9" s="99"/>
      <c r="AD9" s="99">
        <v>1</v>
      </c>
      <c r="AE9" s="99">
        <v>1</v>
      </c>
      <c r="AF9" s="99">
        <v>1</v>
      </c>
      <c r="AG9" s="99">
        <v>1</v>
      </c>
      <c r="AH9" s="99">
        <v>1</v>
      </c>
      <c r="AI9" s="99"/>
      <c r="AJ9" s="99"/>
      <c r="AK9" s="99">
        <v>1</v>
      </c>
      <c r="AL9" s="99">
        <v>1</v>
      </c>
      <c r="AM9" s="99">
        <v>1</v>
      </c>
      <c r="AN9" s="100"/>
      <c r="AO9" s="101">
        <f>SUM(J9:AN9)</f>
        <v>22</v>
      </c>
      <c r="AP9" s="101">
        <f t="shared" ref="AP9:AP31" si="1">SUM(H9:I9,AO9)</f>
        <v>66</v>
      </c>
      <c r="AQ9" s="102">
        <v>43779</v>
      </c>
      <c r="AR9" s="103">
        <v>43789</v>
      </c>
      <c r="AS9" s="103">
        <v>43800</v>
      </c>
    </row>
    <row r="10" spans="1:47" ht="40" customHeight="1">
      <c r="A10" s="104">
        <f t="shared" ref="A10:A28" si="2">ROW()-8</f>
        <v>2</v>
      </c>
      <c r="B10" s="139">
        <v>1234567891</v>
      </c>
      <c r="C10" s="94" t="s">
        <v>54</v>
      </c>
      <c r="D10" s="138" t="s">
        <v>51</v>
      </c>
      <c r="E10" s="94" t="s">
        <v>107</v>
      </c>
      <c r="F10" s="106">
        <v>43189</v>
      </c>
      <c r="G10" s="106">
        <v>43191</v>
      </c>
      <c r="H10" s="97">
        <v>22</v>
      </c>
      <c r="I10" s="97">
        <v>22</v>
      </c>
      <c r="J10" s="98">
        <v>1</v>
      </c>
      <c r="K10" s="99">
        <v>1</v>
      </c>
      <c r="L10" s="99">
        <v>1</v>
      </c>
      <c r="M10" s="99">
        <v>1</v>
      </c>
      <c r="N10" s="99"/>
      <c r="O10" s="99"/>
      <c r="P10" s="99">
        <v>1</v>
      </c>
      <c r="Q10" s="99">
        <v>1</v>
      </c>
      <c r="R10" s="99">
        <v>1</v>
      </c>
      <c r="S10" s="99">
        <v>1</v>
      </c>
      <c r="T10" s="99">
        <v>1</v>
      </c>
      <c r="U10" s="99"/>
      <c r="V10" s="99"/>
      <c r="W10" s="99">
        <v>1</v>
      </c>
      <c r="X10" s="99">
        <v>1</v>
      </c>
      <c r="Y10" s="99">
        <v>1</v>
      </c>
      <c r="Z10" s="99">
        <v>1</v>
      </c>
      <c r="AA10" s="99">
        <v>1</v>
      </c>
      <c r="AB10" s="99"/>
      <c r="AC10" s="99"/>
      <c r="AD10" s="99">
        <v>1</v>
      </c>
      <c r="AE10" s="99">
        <v>1</v>
      </c>
      <c r="AF10" s="99">
        <v>1</v>
      </c>
      <c r="AG10" s="99">
        <v>1</v>
      </c>
      <c r="AH10" s="99">
        <v>1</v>
      </c>
      <c r="AI10" s="99"/>
      <c r="AJ10" s="99"/>
      <c r="AK10" s="99">
        <v>1</v>
      </c>
      <c r="AL10" s="99">
        <v>1</v>
      </c>
      <c r="AM10" s="99">
        <v>1</v>
      </c>
      <c r="AN10" s="109"/>
      <c r="AO10" s="101">
        <f t="shared" ref="AO10:AO28" si="3">SUM(J10:AN10)</f>
        <v>22</v>
      </c>
      <c r="AP10" s="101">
        <f t="shared" si="1"/>
        <v>66</v>
      </c>
      <c r="AQ10" s="102">
        <v>43731</v>
      </c>
      <c r="AR10" s="103">
        <v>43738</v>
      </c>
      <c r="AS10" s="103">
        <v>43739</v>
      </c>
    </row>
    <row r="11" spans="1:47" ht="40" customHeight="1">
      <c r="A11" s="104">
        <f t="shared" si="2"/>
        <v>3</v>
      </c>
      <c r="B11" s="139">
        <v>1234567892</v>
      </c>
      <c r="C11" s="94" t="s">
        <v>54</v>
      </c>
      <c r="D11" s="138" t="s">
        <v>95</v>
      </c>
      <c r="E11" s="94" t="s">
        <v>107</v>
      </c>
      <c r="F11" s="106">
        <v>43190</v>
      </c>
      <c r="G11" s="106">
        <v>43191</v>
      </c>
      <c r="H11" s="97">
        <v>9</v>
      </c>
      <c r="I11" s="97">
        <v>8</v>
      </c>
      <c r="J11" s="107">
        <v>1</v>
      </c>
      <c r="K11" s="108"/>
      <c r="L11" s="108">
        <v>1</v>
      </c>
      <c r="M11" s="108"/>
      <c r="N11" s="108"/>
      <c r="O11" s="108"/>
      <c r="P11" s="108"/>
      <c r="Q11" s="108">
        <v>1</v>
      </c>
      <c r="R11" s="108"/>
      <c r="S11" s="108">
        <v>1</v>
      </c>
      <c r="T11" s="108"/>
      <c r="U11" s="108"/>
      <c r="V11" s="108"/>
      <c r="W11" s="108"/>
      <c r="X11" s="108">
        <v>1</v>
      </c>
      <c r="Y11" s="108"/>
      <c r="Z11" s="108">
        <v>1</v>
      </c>
      <c r="AA11" s="108"/>
      <c r="AB11" s="108"/>
      <c r="AC11" s="108"/>
      <c r="AD11" s="108"/>
      <c r="AE11" s="108">
        <v>1</v>
      </c>
      <c r="AF11" s="108"/>
      <c r="AG11" s="108">
        <v>1</v>
      </c>
      <c r="AH11" s="108"/>
      <c r="AI11" s="108"/>
      <c r="AJ11" s="108"/>
      <c r="AK11" s="108"/>
      <c r="AL11" s="108">
        <v>1</v>
      </c>
      <c r="AM11" s="108"/>
      <c r="AN11" s="109"/>
      <c r="AO11" s="101">
        <f t="shared" si="3"/>
        <v>9</v>
      </c>
      <c r="AP11" s="101">
        <f t="shared" si="1"/>
        <v>26</v>
      </c>
      <c r="AQ11" s="102">
        <v>43731</v>
      </c>
      <c r="AR11" s="103">
        <v>43738</v>
      </c>
      <c r="AS11" s="103">
        <v>43739</v>
      </c>
    </row>
    <row r="12" spans="1:47" ht="40" customHeight="1">
      <c r="A12" s="104">
        <f t="shared" si="2"/>
        <v>4</v>
      </c>
      <c r="B12" s="139">
        <v>1234567893</v>
      </c>
      <c r="C12" s="94" t="s">
        <v>98</v>
      </c>
      <c r="D12" s="138" t="s">
        <v>50</v>
      </c>
      <c r="E12" s="94" t="s">
        <v>107</v>
      </c>
      <c r="F12" s="106">
        <v>43189</v>
      </c>
      <c r="G12" s="106">
        <v>43191</v>
      </c>
      <c r="H12" s="97">
        <v>18</v>
      </c>
      <c r="I12" s="97">
        <v>18</v>
      </c>
      <c r="J12" s="107">
        <v>1</v>
      </c>
      <c r="K12" s="108">
        <v>1</v>
      </c>
      <c r="L12" s="108">
        <v>1</v>
      </c>
      <c r="M12" s="108"/>
      <c r="N12" s="108"/>
      <c r="O12" s="108"/>
      <c r="P12" s="108">
        <v>1</v>
      </c>
      <c r="Q12" s="108">
        <v>1</v>
      </c>
      <c r="R12" s="108">
        <v>1</v>
      </c>
      <c r="S12" s="108">
        <v>1</v>
      </c>
      <c r="T12" s="108"/>
      <c r="U12" s="108"/>
      <c r="V12" s="108"/>
      <c r="W12" s="108">
        <v>1</v>
      </c>
      <c r="X12" s="108">
        <v>1</v>
      </c>
      <c r="Y12" s="108">
        <v>1</v>
      </c>
      <c r="Z12" s="108">
        <v>1</v>
      </c>
      <c r="AA12" s="108"/>
      <c r="AB12" s="108"/>
      <c r="AC12" s="108"/>
      <c r="AD12" s="108">
        <v>1</v>
      </c>
      <c r="AE12" s="108">
        <v>1</v>
      </c>
      <c r="AF12" s="108">
        <v>1</v>
      </c>
      <c r="AG12" s="108">
        <v>1</v>
      </c>
      <c r="AH12" s="108"/>
      <c r="AI12" s="108"/>
      <c r="AJ12" s="108"/>
      <c r="AK12" s="108">
        <v>1</v>
      </c>
      <c r="AL12" s="108">
        <v>1</v>
      </c>
      <c r="AM12" s="108">
        <v>1</v>
      </c>
      <c r="AN12" s="109"/>
      <c r="AO12" s="101">
        <f t="shared" si="3"/>
        <v>18</v>
      </c>
      <c r="AP12" s="101">
        <f t="shared" si="1"/>
        <v>54</v>
      </c>
      <c r="AQ12" s="102">
        <v>43731</v>
      </c>
      <c r="AR12" s="103">
        <v>43738</v>
      </c>
      <c r="AS12" s="103">
        <v>43739</v>
      </c>
    </row>
    <row r="13" spans="1:47" ht="40" customHeight="1">
      <c r="A13" s="104">
        <f t="shared" si="2"/>
        <v>5</v>
      </c>
      <c r="B13" s="139"/>
      <c r="C13" s="94"/>
      <c r="D13" s="138"/>
      <c r="E13" s="94"/>
      <c r="F13" s="106"/>
      <c r="G13" s="106"/>
      <c r="H13" s="97"/>
      <c r="I13" s="97"/>
      <c r="J13" s="107"/>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9"/>
      <c r="AO13" s="101">
        <f t="shared" ref="AO13" si="4">SUM(J13:AN13)</f>
        <v>0</v>
      </c>
      <c r="AP13" s="101">
        <f t="shared" ref="AP13" si="5">SUM(H13:I13,AO13)</f>
        <v>0</v>
      </c>
      <c r="AQ13" s="102"/>
      <c r="AR13" s="103"/>
      <c r="AS13" s="103"/>
    </row>
    <row r="14" spans="1:47" ht="40" customHeight="1">
      <c r="A14" s="104">
        <f t="shared" si="2"/>
        <v>6</v>
      </c>
      <c r="B14" s="139"/>
      <c r="C14" s="94"/>
      <c r="D14" s="138"/>
      <c r="E14" s="94"/>
      <c r="F14" s="106"/>
      <c r="G14" s="106"/>
      <c r="H14" s="97"/>
      <c r="I14" s="97"/>
      <c r="J14" s="107"/>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9"/>
      <c r="AO14" s="101">
        <f t="shared" si="3"/>
        <v>0</v>
      </c>
      <c r="AP14" s="101">
        <f t="shared" si="1"/>
        <v>0</v>
      </c>
      <c r="AQ14" s="102"/>
      <c r="AR14" s="103"/>
      <c r="AS14" s="103"/>
    </row>
    <row r="15" spans="1:47" ht="40" customHeight="1">
      <c r="A15" s="104">
        <f t="shared" si="2"/>
        <v>7</v>
      </c>
      <c r="B15" s="139"/>
      <c r="C15" s="94"/>
      <c r="D15" s="138"/>
      <c r="E15" s="94"/>
      <c r="F15" s="95"/>
      <c r="G15" s="106"/>
      <c r="H15" s="97"/>
      <c r="I15" s="97"/>
      <c r="J15" s="107"/>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9"/>
      <c r="AO15" s="101">
        <f t="shared" si="3"/>
        <v>0</v>
      </c>
      <c r="AP15" s="101">
        <f t="shared" si="1"/>
        <v>0</v>
      </c>
      <c r="AQ15" s="102"/>
      <c r="AR15" s="103"/>
      <c r="AS15" s="103"/>
    </row>
    <row r="16" spans="1:47" ht="40" customHeight="1">
      <c r="A16" s="104">
        <f t="shared" si="2"/>
        <v>8</v>
      </c>
      <c r="B16" s="139"/>
      <c r="C16" s="110"/>
      <c r="D16" s="139"/>
      <c r="E16" s="110"/>
      <c r="F16" s="106"/>
      <c r="G16" s="106"/>
      <c r="H16" s="97"/>
      <c r="I16" s="97"/>
      <c r="J16" s="107"/>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9"/>
      <c r="AO16" s="101">
        <f t="shared" si="3"/>
        <v>0</v>
      </c>
      <c r="AP16" s="101">
        <f t="shared" si="1"/>
        <v>0</v>
      </c>
      <c r="AQ16" s="102"/>
      <c r="AR16" s="103"/>
      <c r="AS16" s="103"/>
    </row>
    <row r="17" spans="1:45" ht="40" customHeight="1">
      <c r="A17" s="104">
        <f t="shared" si="2"/>
        <v>9</v>
      </c>
      <c r="B17" s="139"/>
      <c r="C17" s="110"/>
      <c r="D17" s="139"/>
      <c r="E17" s="110"/>
      <c r="F17" s="106"/>
      <c r="G17" s="106"/>
      <c r="H17" s="97"/>
      <c r="I17" s="97"/>
      <c r="J17" s="107"/>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9"/>
      <c r="AO17" s="101">
        <f t="shared" si="3"/>
        <v>0</v>
      </c>
      <c r="AP17" s="101">
        <f t="shared" si="1"/>
        <v>0</v>
      </c>
      <c r="AQ17" s="102"/>
      <c r="AR17" s="103"/>
      <c r="AS17" s="103"/>
    </row>
    <row r="18" spans="1:45" ht="40" customHeight="1">
      <c r="A18" s="104">
        <f t="shared" si="2"/>
        <v>10</v>
      </c>
      <c r="B18" s="139"/>
      <c r="C18" s="110"/>
      <c r="D18" s="139"/>
      <c r="E18" s="110"/>
      <c r="F18" s="106"/>
      <c r="G18" s="106"/>
      <c r="H18" s="97"/>
      <c r="I18" s="97"/>
      <c r="J18" s="107"/>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9"/>
      <c r="AO18" s="101">
        <f t="shared" si="3"/>
        <v>0</v>
      </c>
      <c r="AP18" s="101">
        <f t="shared" si="1"/>
        <v>0</v>
      </c>
      <c r="AQ18" s="102"/>
      <c r="AR18" s="103"/>
      <c r="AS18" s="103"/>
    </row>
    <row r="19" spans="1:45" ht="40" customHeight="1">
      <c r="A19" s="104">
        <f t="shared" si="2"/>
        <v>11</v>
      </c>
      <c r="B19" s="139"/>
      <c r="C19" s="110"/>
      <c r="D19" s="139"/>
      <c r="E19" s="110"/>
      <c r="F19" s="106"/>
      <c r="G19" s="106"/>
      <c r="H19" s="97"/>
      <c r="I19" s="97"/>
      <c r="J19" s="111"/>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9"/>
      <c r="AO19" s="101">
        <f t="shared" si="3"/>
        <v>0</v>
      </c>
      <c r="AP19" s="101">
        <f t="shared" si="1"/>
        <v>0</v>
      </c>
      <c r="AQ19" s="102"/>
      <c r="AR19" s="103"/>
      <c r="AS19" s="103"/>
    </row>
    <row r="20" spans="1:45" ht="40" customHeight="1">
      <c r="A20" s="104">
        <f t="shared" si="2"/>
        <v>12</v>
      </c>
      <c r="B20" s="139"/>
      <c r="C20" s="110"/>
      <c r="D20" s="139"/>
      <c r="E20" s="110"/>
      <c r="F20" s="106"/>
      <c r="G20" s="106"/>
      <c r="H20" s="97"/>
      <c r="I20" s="97"/>
      <c r="J20" s="111"/>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9"/>
      <c r="AO20" s="101">
        <f t="shared" si="3"/>
        <v>0</v>
      </c>
      <c r="AP20" s="101">
        <f t="shared" si="1"/>
        <v>0</v>
      </c>
      <c r="AQ20" s="102"/>
      <c r="AR20" s="103"/>
      <c r="AS20" s="103"/>
    </row>
    <row r="21" spans="1:45" ht="40" customHeight="1">
      <c r="A21" s="104">
        <f t="shared" si="2"/>
        <v>13</v>
      </c>
      <c r="B21" s="139"/>
      <c r="C21" s="110"/>
      <c r="D21" s="139"/>
      <c r="E21" s="110"/>
      <c r="F21" s="106"/>
      <c r="G21" s="106"/>
      <c r="H21" s="97"/>
      <c r="I21" s="97"/>
      <c r="J21" s="111"/>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9"/>
      <c r="AO21" s="101">
        <f t="shared" si="3"/>
        <v>0</v>
      </c>
      <c r="AP21" s="101">
        <f t="shared" si="1"/>
        <v>0</v>
      </c>
      <c r="AQ21" s="102"/>
      <c r="AR21" s="103"/>
      <c r="AS21" s="103"/>
    </row>
    <row r="22" spans="1:45" ht="40" customHeight="1">
      <c r="A22" s="104">
        <f t="shared" si="2"/>
        <v>14</v>
      </c>
      <c r="B22" s="139"/>
      <c r="C22" s="110"/>
      <c r="D22" s="139"/>
      <c r="E22" s="110"/>
      <c r="F22" s="106"/>
      <c r="G22" s="106"/>
      <c r="H22" s="97"/>
      <c r="I22" s="97"/>
      <c r="J22" s="107"/>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9"/>
      <c r="AO22" s="101">
        <f t="shared" si="3"/>
        <v>0</v>
      </c>
      <c r="AP22" s="101">
        <f t="shared" si="1"/>
        <v>0</v>
      </c>
      <c r="AQ22" s="102"/>
      <c r="AR22" s="103"/>
      <c r="AS22" s="103"/>
    </row>
    <row r="23" spans="1:45" ht="40" customHeight="1">
      <c r="A23" s="104">
        <f t="shared" si="2"/>
        <v>15</v>
      </c>
      <c r="B23" s="139"/>
      <c r="C23" s="110"/>
      <c r="D23" s="139"/>
      <c r="E23" s="110"/>
      <c r="F23" s="106"/>
      <c r="G23" s="106"/>
      <c r="H23" s="97"/>
      <c r="I23" s="97"/>
      <c r="J23" s="107"/>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9"/>
      <c r="AO23" s="101">
        <f t="shared" si="3"/>
        <v>0</v>
      </c>
      <c r="AP23" s="101">
        <f t="shared" si="1"/>
        <v>0</v>
      </c>
      <c r="AQ23" s="102"/>
      <c r="AR23" s="103"/>
      <c r="AS23" s="103"/>
    </row>
    <row r="24" spans="1:45" ht="40" customHeight="1">
      <c r="A24" s="104">
        <f t="shared" si="2"/>
        <v>16</v>
      </c>
      <c r="B24" s="139"/>
      <c r="C24" s="110"/>
      <c r="D24" s="139"/>
      <c r="E24" s="110"/>
      <c r="F24" s="106"/>
      <c r="G24" s="106"/>
      <c r="H24" s="97"/>
      <c r="I24" s="97"/>
      <c r="J24" s="107"/>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9"/>
      <c r="AO24" s="101">
        <f t="shared" si="3"/>
        <v>0</v>
      </c>
      <c r="AP24" s="101">
        <f t="shared" si="1"/>
        <v>0</v>
      </c>
      <c r="AQ24" s="102"/>
      <c r="AR24" s="103"/>
      <c r="AS24" s="103"/>
    </row>
    <row r="25" spans="1:45" ht="40" customHeight="1">
      <c r="A25" s="104">
        <f t="shared" si="2"/>
        <v>17</v>
      </c>
      <c r="B25" s="139"/>
      <c r="C25" s="110"/>
      <c r="D25" s="139"/>
      <c r="E25" s="110"/>
      <c r="F25" s="106"/>
      <c r="G25" s="106"/>
      <c r="H25" s="97"/>
      <c r="I25" s="97"/>
      <c r="J25" s="107"/>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9"/>
      <c r="AO25" s="101">
        <f t="shared" si="3"/>
        <v>0</v>
      </c>
      <c r="AP25" s="101">
        <f t="shared" si="1"/>
        <v>0</v>
      </c>
      <c r="AQ25" s="102"/>
      <c r="AR25" s="103"/>
      <c r="AS25" s="103"/>
    </row>
    <row r="26" spans="1:45" ht="40" customHeight="1">
      <c r="A26" s="104">
        <f t="shared" si="2"/>
        <v>18</v>
      </c>
      <c r="B26" s="139"/>
      <c r="C26" s="110"/>
      <c r="D26" s="139"/>
      <c r="E26" s="110"/>
      <c r="F26" s="106"/>
      <c r="G26" s="106"/>
      <c r="H26" s="97"/>
      <c r="I26" s="97"/>
      <c r="J26" s="107"/>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9"/>
      <c r="AO26" s="101">
        <f t="shared" si="3"/>
        <v>0</v>
      </c>
      <c r="AP26" s="101">
        <f t="shared" si="1"/>
        <v>0</v>
      </c>
      <c r="AQ26" s="102"/>
      <c r="AR26" s="103"/>
      <c r="AS26" s="103"/>
    </row>
    <row r="27" spans="1:45" ht="40" customHeight="1">
      <c r="A27" s="104">
        <f t="shared" si="2"/>
        <v>19</v>
      </c>
      <c r="B27" s="139"/>
      <c r="C27" s="110"/>
      <c r="D27" s="139"/>
      <c r="E27" s="110"/>
      <c r="F27" s="106"/>
      <c r="G27" s="106"/>
      <c r="H27" s="97"/>
      <c r="I27" s="97"/>
      <c r="J27" s="111"/>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9"/>
      <c r="AO27" s="101">
        <f t="shared" si="3"/>
        <v>0</v>
      </c>
      <c r="AP27" s="101">
        <f t="shared" si="1"/>
        <v>0</v>
      </c>
      <c r="AQ27" s="102"/>
      <c r="AR27" s="103"/>
      <c r="AS27" s="103"/>
    </row>
    <row r="28" spans="1:45" ht="40" customHeight="1" thickBot="1">
      <c r="A28" s="104">
        <f t="shared" si="2"/>
        <v>20</v>
      </c>
      <c r="B28" s="139"/>
      <c r="C28" s="110"/>
      <c r="D28" s="139"/>
      <c r="E28" s="110"/>
      <c r="F28" s="106"/>
      <c r="G28" s="106"/>
      <c r="H28" s="97"/>
      <c r="I28" s="97"/>
      <c r="J28" s="107"/>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9"/>
      <c r="AO28" s="101">
        <f t="shared" si="3"/>
        <v>0</v>
      </c>
      <c r="AP28" s="101">
        <f t="shared" si="1"/>
        <v>0</v>
      </c>
      <c r="AQ28" s="102"/>
      <c r="AR28" s="103"/>
      <c r="AS28" s="103"/>
    </row>
    <row r="29" spans="1:45" ht="40" customHeight="1" thickBot="1">
      <c r="A29" s="116"/>
      <c r="B29" s="399" t="s">
        <v>40</v>
      </c>
      <c r="C29" s="400"/>
      <c r="D29" s="400"/>
      <c r="E29" s="400"/>
      <c r="F29" s="400"/>
      <c r="G29" s="401"/>
      <c r="H29" s="247">
        <f>SUM(H9:H28)</f>
        <v>71</v>
      </c>
      <c r="I29" s="247">
        <f>SUM(I9:I28)</f>
        <v>70</v>
      </c>
      <c r="J29" s="248">
        <f t="shared" ref="J29:AO29" si="6">SUM(J9:J28)</f>
        <v>4</v>
      </c>
      <c r="K29" s="249">
        <f t="shared" si="6"/>
        <v>3</v>
      </c>
      <c r="L29" s="249">
        <f t="shared" si="6"/>
        <v>4</v>
      </c>
      <c r="M29" s="249">
        <f t="shared" si="6"/>
        <v>2</v>
      </c>
      <c r="N29" s="249">
        <f t="shared" si="6"/>
        <v>0</v>
      </c>
      <c r="O29" s="249">
        <f t="shared" si="6"/>
        <v>0</v>
      </c>
      <c r="P29" s="249">
        <f t="shared" si="6"/>
        <v>3</v>
      </c>
      <c r="Q29" s="249">
        <f t="shared" si="6"/>
        <v>4</v>
      </c>
      <c r="R29" s="249">
        <f t="shared" si="6"/>
        <v>3</v>
      </c>
      <c r="S29" s="249">
        <f t="shared" si="6"/>
        <v>4</v>
      </c>
      <c r="T29" s="249">
        <f t="shared" si="6"/>
        <v>2</v>
      </c>
      <c r="U29" s="249">
        <f t="shared" si="6"/>
        <v>0</v>
      </c>
      <c r="V29" s="249">
        <f t="shared" si="6"/>
        <v>0</v>
      </c>
      <c r="W29" s="249">
        <f t="shared" si="6"/>
        <v>3</v>
      </c>
      <c r="X29" s="249">
        <f t="shared" si="6"/>
        <v>4</v>
      </c>
      <c r="Y29" s="249">
        <f t="shared" si="6"/>
        <v>3</v>
      </c>
      <c r="Z29" s="249">
        <f t="shared" si="6"/>
        <v>4</v>
      </c>
      <c r="AA29" s="249">
        <f t="shared" si="6"/>
        <v>2</v>
      </c>
      <c r="AB29" s="249">
        <f t="shared" si="6"/>
        <v>0</v>
      </c>
      <c r="AC29" s="249">
        <f t="shared" si="6"/>
        <v>0</v>
      </c>
      <c r="AD29" s="249">
        <f t="shared" si="6"/>
        <v>3</v>
      </c>
      <c r="AE29" s="249">
        <f t="shared" si="6"/>
        <v>4</v>
      </c>
      <c r="AF29" s="249">
        <f t="shared" si="6"/>
        <v>3</v>
      </c>
      <c r="AG29" s="249">
        <f t="shared" si="6"/>
        <v>4</v>
      </c>
      <c r="AH29" s="249">
        <f t="shared" si="6"/>
        <v>2</v>
      </c>
      <c r="AI29" s="249">
        <f t="shared" si="6"/>
        <v>0</v>
      </c>
      <c r="AJ29" s="249">
        <f t="shared" si="6"/>
        <v>0</v>
      </c>
      <c r="AK29" s="249">
        <f t="shared" si="6"/>
        <v>3</v>
      </c>
      <c r="AL29" s="249">
        <f t="shared" si="6"/>
        <v>4</v>
      </c>
      <c r="AM29" s="249">
        <f t="shared" si="6"/>
        <v>3</v>
      </c>
      <c r="AN29" s="250">
        <f t="shared" si="6"/>
        <v>0</v>
      </c>
      <c r="AO29" s="251">
        <f t="shared" si="6"/>
        <v>71</v>
      </c>
      <c r="AP29" s="140">
        <f t="shared" si="1"/>
        <v>212</v>
      </c>
      <c r="AQ29" s="351"/>
      <c r="AR29" s="351"/>
      <c r="AS29" s="351"/>
    </row>
    <row r="30" spans="1:45" ht="40" customHeight="1" thickBot="1">
      <c r="A30" s="252"/>
      <c r="B30" s="375" t="s">
        <v>135</v>
      </c>
      <c r="C30" s="376"/>
      <c r="D30" s="363"/>
      <c r="E30" s="363"/>
      <c r="F30" s="363"/>
      <c r="G30" s="402"/>
      <c r="H30" s="253">
        <v>22</v>
      </c>
      <c r="I30" s="254">
        <v>22</v>
      </c>
      <c r="J30" s="255"/>
      <c r="K30" s="256">
        <v>1</v>
      </c>
      <c r="L30" s="256">
        <v>1</v>
      </c>
      <c r="M30" s="256">
        <v>1</v>
      </c>
      <c r="N30" s="256">
        <v>1</v>
      </c>
      <c r="O30" s="256">
        <v>1</v>
      </c>
      <c r="P30" s="256"/>
      <c r="Q30" s="256"/>
      <c r="R30" s="256">
        <v>1</v>
      </c>
      <c r="S30" s="256">
        <v>1</v>
      </c>
      <c r="T30" s="256">
        <v>1</v>
      </c>
      <c r="U30" s="256">
        <v>1</v>
      </c>
      <c r="V30" s="256">
        <v>1</v>
      </c>
      <c r="W30" s="256">
        <v>1</v>
      </c>
      <c r="X30" s="256"/>
      <c r="Y30" s="256"/>
      <c r="Z30" s="256">
        <v>1</v>
      </c>
      <c r="AA30" s="256">
        <v>1</v>
      </c>
      <c r="AB30" s="256">
        <v>1</v>
      </c>
      <c r="AC30" s="256">
        <v>1</v>
      </c>
      <c r="AD30" s="256">
        <v>1</v>
      </c>
      <c r="AE30" s="256"/>
      <c r="AF30" s="256"/>
      <c r="AG30" s="256">
        <v>1</v>
      </c>
      <c r="AH30" s="256">
        <v>1</v>
      </c>
      <c r="AI30" s="256">
        <v>1</v>
      </c>
      <c r="AJ30" s="256">
        <v>1</v>
      </c>
      <c r="AK30" s="256"/>
      <c r="AL30" s="256"/>
      <c r="AM30" s="256"/>
      <c r="AN30" s="257"/>
      <c r="AO30" s="141">
        <f>SUM(J30:AN30)</f>
        <v>20</v>
      </c>
      <c r="AP30" s="258">
        <f t="shared" si="1"/>
        <v>64</v>
      </c>
      <c r="AQ30" s="352"/>
      <c r="AR30" s="352"/>
      <c r="AS30" s="352"/>
    </row>
    <row r="31" spans="1:45" ht="40" customHeight="1" thickBot="1">
      <c r="A31" s="116"/>
      <c r="B31" s="362" t="s">
        <v>41</v>
      </c>
      <c r="C31" s="363"/>
      <c r="D31" s="363"/>
      <c r="E31" s="363"/>
      <c r="F31" s="363"/>
      <c r="G31" s="402"/>
      <c r="H31" s="142">
        <v>220</v>
      </c>
      <c r="I31" s="143">
        <v>220</v>
      </c>
      <c r="J31" s="144"/>
      <c r="K31" s="145">
        <v>10</v>
      </c>
      <c r="L31" s="145">
        <v>10</v>
      </c>
      <c r="M31" s="145">
        <v>10</v>
      </c>
      <c r="N31" s="145">
        <v>10</v>
      </c>
      <c r="O31" s="145">
        <v>10</v>
      </c>
      <c r="P31" s="145"/>
      <c r="Q31" s="145"/>
      <c r="R31" s="145">
        <v>10</v>
      </c>
      <c r="S31" s="145">
        <v>10</v>
      </c>
      <c r="T31" s="145">
        <v>10</v>
      </c>
      <c r="U31" s="145">
        <v>10</v>
      </c>
      <c r="V31" s="145">
        <v>10</v>
      </c>
      <c r="W31" s="145">
        <v>10</v>
      </c>
      <c r="X31" s="145"/>
      <c r="Y31" s="145"/>
      <c r="Z31" s="145">
        <v>10</v>
      </c>
      <c r="AA31" s="145">
        <v>10</v>
      </c>
      <c r="AB31" s="145">
        <v>10</v>
      </c>
      <c r="AC31" s="145">
        <v>10</v>
      </c>
      <c r="AD31" s="145">
        <v>10</v>
      </c>
      <c r="AE31" s="145"/>
      <c r="AF31" s="145"/>
      <c r="AG31" s="145">
        <v>10</v>
      </c>
      <c r="AH31" s="145">
        <v>10</v>
      </c>
      <c r="AI31" s="145">
        <v>10</v>
      </c>
      <c r="AJ31" s="145">
        <v>10</v>
      </c>
      <c r="AK31" s="145"/>
      <c r="AL31" s="145"/>
      <c r="AM31" s="145"/>
      <c r="AN31" s="146"/>
      <c r="AO31" s="141">
        <f>SUM(J31:AN31)</f>
        <v>200</v>
      </c>
      <c r="AP31" s="140">
        <f t="shared" si="1"/>
        <v>640</v>
      </c>
      <c r="AQ31" s="353"/>
      <c r="AR31" s="353"/>
      <c r="AS31" s="353"/>
    </row>
    <row r="32" spans="1:45" ht="45.75" customHeight="1" thickBot="1">
      <c r="A32" s="121"/>
      <c r="B32" s="122"/>
      <c r="C32" s="122"/>
      <c r="D32" s="122"/>
      <c r="E32" s="122"/>
      <c r="F32" s="122"/>
      <c r="G32" s="122"/>
      <c r="H32" s="122"/>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4"/>
      <c r="AP32" s="125">
        <f>IF(SUM(AP29)*AP31=0,"-",SUM(AP29)/AP31)</f>
        <v>0.33124999999999999</v>
      </c>
      <c r="AQ32" s="396" t="str">
        <f>IF(AP32="-","",IF(AP32&gt;1.25,"定員超過減算対象の可能性あり",""))</f>
        <v/>
      </c>
      <c r="AR32" s="397"/>
      <c r="AS32" s="398"/>
    </row>
    <row r="33" spans="2:64" ht="6" customHeight="1">
      <c r="B33" s="126"/>
      <c r="C33" s="126"/>
      <c r="D33" s="126"/>
      <c r="E33" s="126"/>
      <c r="F33" s="126"/>
      <c r="G33" s="126"/>
      <c r="H33" s="126"/>
      <c r="I33" s="126"/>
      <c r="J33" s="126"/>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row>
    <row r="34" spans="2:64" ht="23.5" customHeight="1">
      <c r="C34" s="147" t="s">
        <v>42</v>
      </c>
      <c r="D34" s="128"/>
      <c r="I34" s="128"/>
      <c r="J34" s="128"/>
      <c r="K34" s="129"/>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row>
    <row r="35" spans="2:64" s="131" customFormat="1" ht="72.75" customHeight="1">
      <c r="C35" s="132" t="s">
        <v>43</v>
      </c>
      <c r="D35" s="340" t="str">
        <f>"別途指定する障害福祉サービス事業所を【"&amp;TEXT(H6,"gggee年mm月")&amp;"～"&amp;TEXT(J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02年07月～令和02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133"/>
      <c r="AU35" s="133"/>
      <c r="AV35" s="133"/>
      <c r="AW35" s="133"/>
      <c r="AX35" s="134"/>
      <c r="AY35" s="134"/>
      <c r="AZ35" s="134"/>
      <c r="BA35" s="134"/>
      <c r="BB35" s="134"/>
      <c r="BC35" s="134"/>
      <c r="BD35" s="134"/>
      <c r="BE35" s="134"/>
      <c r="BF35" s="134"/>
      <c r="BG35" s="134"/>
      <c r="BH35" s="134"/>
      <c r="BI35" s="134"/>
    </row>
    <row r="36" spans="2:64" s="131" customFormat="1" ht="25.15" customHeight="1">
      <c r="C36" s="135" t="s">
        <v>44</v>
      </c>
      <c r="D36" s="341" t="s">
        <v>45</v>
      </c>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136"/>
      <c r="AU36" s="136"/>
      <c r="AV36" s="134"/>
      <c r="AW36" s="134"/>
      <c r="AX36" s="134"/>
      <c r="AY36" s="134"/>
      <c r="AZ36" s="134"/>
      <c r="BA36" s="134"/>
      <c r="BB36" s="134"/>
      <c r="BC36" s="134"/>
      <c r="BD36" s="134"/>
      <c r="BE36" s="134"/>
      <c r="BF36" s="134"/>
      <c r="BG36" s="134"/>
      <c r="BH36" s="134"/>
      <c r="BI36" s="134"/>
    </row>
    <row r="37" spans="2:64" s="131" customFormat="1" ht="48" customHeight="1">
      <c r="C37" s="135" t="s">
        <v>46</v>
      </c>
      <c r="D37" s="341" t="s">
        <v>47</v>
      </c>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1"/>
      <c r="AP37" s="341"/>
      <c r="AQ37" s="341"/>
      <c r="AR37" s="341"/>
      <c r="AS37" s="341"/>
      <c r="AT37" s="136"/>
      <c r="AU37" s="136"/>
      <c r="AV37" s="134"/>
      <c r="AW37" s="134"/>
      <c r="AX37" s="134"/>
      <c r="AY37" s="134"/>
      <c r="AZ37" s="134"/>
      <c r="BA37" s="134"/>
      <c r="BB37" s="134"/>
      <c r="BC37" s="134"/>
      <c r="BD37" s="134"/>
      <c r="BE37" s="134"/>
      <c r="BF37" s="134"/>
      <c r="BG37" s="134"/>
      <c r="BH37" s="134"/>
      <c r="BI37" s="134"/>
    </row>
    <row r="38" spans="2:64" s="131" customFormat="1" ht="25.15" customHeight="1">
      <c r="C38" s="135" t="s">
        <v>48</v>
      </c>
      <c r="D38" s="331" t="s">
        <v>97</v>
      </c>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136"/>
      <c r="AU38" s="136"/>
      <c r="AV38" s="134"/>
      <c r="AW38" s="134"/>
      <c r="AX38" s="134"/>
      <c r="AY38" s="134"/>
      <c r="AZ38" s="134"/>
      <c r="BA38" s="134"/>
      <c r="BB38" s="134"/>
      <c r="BC38" s="134"/>
      <c r="BD38" s="134"/>
      <c r="BE38" s="134"/>
      <c r="BF38" s="134"/>
      <c r="BG38" s="134"/>
      <c r="BH38" s="134"/>
      <c r="BI38" s="134"/>
    </row>
    <row r="39" spans="2:64" ht="12.65" customHeight="1">
      <c r="B39" s="130"/>
      <c r="C39" s="130"/>
      <c r="D39" s="130"/>
      <c r="E39" s="130"/>
      <c r="F39" s="130"/>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row>
    <row r="40" spans="2:64" ht="16.5">
      <c r="B40" s="130"/>
      <c r="C40" s="130"/>
      <c r="D40" s="130"/>
      <c r="E40" s="130"/>
      <c r="F40" s="130"/>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row>
  </sheetData>
  <sheetProtection password="CC09" sheet="1" objects="1" scenarios="1"/>
  <mergeCells count="33">
    <mergeCell ref="AG2:AI3"/>
    <mergeCell ref="AJ2:AN3"/>
    <mergeCell ref="AO2:AP3"/>
    <mergeCell ref="AQ2:AS3"/>
    <mergeCell ref="AQ5:AQ8"/>
    <mergeCell ref="AR5:AR8"/>
    <mergeCell ref="AS5:AS8"/>
    <mergeCell ref="B30:G30"/>
    <mergeCell ref="B31:G31"/>
    <mergeCell ref="D3:E3"/>
    <mergeCell ref="F5:F8"/>
    <mergeCell ref="A1:E1"/>
    <mergeCell ref="A5:A8"/>
    <mergeCell ref="B5:B8"/>
    <mergeCell ref="C5:C8"/>
    <mergeCell ref="D5:D8"/>
    <mergeCell ref="E5:E8"/>
    <mergeCell ref="D37:AS37"/>
    <mergeCell ref="D38:AS38"/>
    <mergeCell ref="H6:H8"/>
    <mergeCell ref="I6:I8"/>
    <mergeCell ref="J6:AO6"/>
    <mergeCell ref="AP6:AP8"/>
    <mergeCell ref="AO7:AO8"/>
    <mergeCell ref="G5:G8"/>
    <mergeCell ref="H5:AP5"/>
    <mergeCell ref="AQ32:AS32"/>
    <mergeCell ref="D35:AS35"/>
    <mergeCell ref="D36:AS36"/>
    <mergeCell ref="B29:G29"/>
    <mergeCell ref="AQ29:AQ31"/>
    <mergeCell ref="AR29:AR31"/>
    <mergeCell ref="AS29:AS31"/>
  </mergeCells>
  <phoneticPr fontId="6"/>
  <dataValidations count="2">
    <dataValidation type="list" allowBlank="1" showInputMessage="1" showErrorMessage="1" sqref="C9:C28">
      <formula1>",区分１,区分２,区分３,区分４,区分５,区分６"</formula1>
    </dataValidation>
    <dataValidation type="list" allowBlank="1" showInputMessage="1" showErrorMessage="1" sqref="E9:E28">
      <formula1>"自立生活援助"</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4"/>
  <sheetViews>
    <sheetView view="pageBreakPreview" topLeftCell="A19" zoomScaleNormal="115" zoomScaleSheetLayoutView="100" workbookViewId="0">
      <selection activeCell="D7" sqref="D7:H7"/>
    </sheetView>
  </sheetViews>
  <sheetFormatPr defaultRowHeight="13"/>
  <cols>
    <col min="1" max="1" width="6.6328125" style="271" customWidth="1"/>
    <col min="2" max="2" width="18.26953125" style="273" customWidth="1"/>
    <col min="3" max="3" width="8" style="273" customWidth="1"/>
    <col min="4" max="15" width="6.6328125" style="271" customWidth="1"/>
    <col min="16" max="16" width="7.6328125" style="296" customWidth="1"/>
    <col min="17" max="255" width="9" style="271"/>
    <col min="256" max="256" width="6.6328125" style="271" customWidth="1"/>
    <col min="257" max="257" width="5.6328125" style="271" customWidth="1"/>
    <col min="258" max="258" width="12.26953125" style="271" customWidth="1"/>
    <col min="259" max="270" width="6.6328125" style="271" customWidth="1"/>
    <col min="271" max="271" width="7.6328125" style="271" customWidth="1"/>
    <col min="272" max="511" width="9" style="271"/>
    <col min="512" max="512" width="6.6328125" style="271" customWidth="1"/>
    <col min="513" max="513" width="5.6328125" style="271" customWidth="1"/>
    <col min="514" max="514" width="12.26953125" style="271" customWidth="1"/>
    <col min="515" max="526" width="6.6328125" style="271" customWidth="1"/>
    <col min="527" max="527" width="7.6328125" style="271" customWidth="1"/>
    <col min="528" max="767" width="9" style="271"/>
    <col min="768" max="768" width="6.6328125" style="271" customWidth="1"/>
    <col min="769" max="769" width="5.6328125" style="271" customWidth="1"/>
    <col min="770" max="770" width="12.26953125" style="271" customWidth="1"/>
    <col min="771" max="782" width="6.6328125" style="271" customWidth="1"/>
    <col min="783" max="783" width="7.6328125" style="271" customWidth="1"/>
    <col min="784" max="1023" width="9" style="271"/>
    <col min="1024" max="1024" width="6.6328125" style="271" customWidth="1"/>
    <col min="1025" max="1025" width="5.6328125" style="271" customWidth="1"/>
    <col min="1026" max="1026" width="12.26953125" style="271" customWidth="1"/>
    <col min="1027" max="1038" width="6.6328125" style="271" customWidth="1"/>
    <col min="1039" max="1039" width="7.6328125" style="271" customWidth="1"/>
    <col min="1040" max="1279" width="9" style="271"/>
    <col min="1280" max="1280" width="6.6328125" style="271" customWidth="1"/>
    <col min="1281" max="1281" width="5.6328125" style="271" customWidth="1"/>
    <col min="1282" max="1282" width="12.26953125" style="271" customWidth="1"/>
    <col min="1283" max="1294" width="6.6328125" style="271" customWidth="1"/>
    <col min="1295" max="1295" width="7.6328125" style="271" customWidth="1"/>
    <col min="1296" max="1535" width="9" style="271"/>
    <col min="1536" max="1536" width="6.6328125" style="271" customWidth="1"/>
    <col min="1537" max="1537" width="5.6328125" style="271" customWidth="1"/>
    <col min="1538" max="1538" width="12.26953125" style="271" customWidth="1"/>
    <col min="1539" max="1550" width="6.6328125" style="271" customWidth="1"/>
    <col min="1551" max="1551" width="7.6328125" style="271" customWidth="1"/>
    <col min="1552" max="1791" width="9" style="271"/>
    <col min="1792" max="1792" width="6.6328125" style="271" customWidth="1"/>
    <col min="1793" max="1793" width="5.6328125" style="271" customWidth="1"/>
    <col min="1794" max="1794" width="12.26953125" style="271" customWidth="1"/>
    <col min="1795" max="1806" width="6.6328125" style="271" customWidth="1"/>
    <col min="1807" max="1807" width="7.6328125" style="271" customWidth="1"/>
    <col min="1808" max="2047" width="9" style="271"/>
    <col min="2048" max="2048" width="6.6328125" style="271" customWidth="1"/>
    <col min="2049" max="2049" width="5.6328125" style="271" customWidth="1"/>
    <col min="2050" max="2050" width="12.26953125" style="271" customWidth="1"/>
    <col min="2051" max="2062" width="6.6328125" style="271" customWidth="1"/>
    <col min="2063" max="2063" width="7.6328125" style="271" customWidth="1"/>
    <col min="2064" max="2303" width="9" style="271"/>
    <col min="2304" max="2304" width="6.6328125" style="271" customWidth="1"/>
    <col min="2305" max="2305" width="5.6328125" style="271" customWidth="1"/>
    <col min="2306" max="2306" width="12.26953125" style="271" customWidth="1"/>
    <col min="2307" max="2318" width="6.6328125" style="271" customWidth="1"/>
    <col min="2319" max="2319" width="7.6328125" style="271" customWidth="1"/>
    <col min="2320" max="2559" width="9" style="271"/>
    <col min="2560" max="2560" width="6.6328125" style="271" customWidth="1"/>
    <col min="2561" max="2561" width="5.6328125" style="271" customWidth="1"/>
    <col min="2562" max="2562" width="12.26953125" style="271" customWidth="1"/>
    <col min="2563" max="2574" width="6.6328125" style="271" customWidth="1"/>
    <col min="2575" max="2575" width="7.6328125" style="271" customWidth="1"/>
    <col min="2576" max="2815" width="9" style="271"/>
    <col min="2816" max="2816" width="6.6328125" style="271" customWidth="1"/>
    <col min="2817" max="2817" width="5.6328125" style="271" customWidth="1"/>
    <col min="2818" max="2818" width="12.26953125" style="271" customWidth="1"/>
    <col min="2819" max="2830" width="6.6328125" style="271" customWidth="1"/>
    <col min="2831" max="2831" width="7.6328125" style="271" customWidth="1"/>
    <col min="2832" max="3071" width="9" style="271"/>
    <col min="3072" max="3072" width="6.6328125" style="271" customWidth="1"/>
    <col min="3073" max="3073" width="5.6328125" style="271" customWidth="1"/>
    <col min="3074" max="3074" width="12.26953125" style="271" customWidth="1"/>
    <col min="3075" max="3086" width="6.6328125" style="271" customWidth="1"/>
    <col min="3087" max="3087" width="7.6328125" style="271" customWidth="1"/>
    <col min="3088" max="3327" width="9" style="271"/>
    <col min="3328" max="3328" width="6.6328125" style="271" customWidth="1"/>
    <col min="3329" max="3329" width="5.6328125" style="271" customWidth="1"/>
    <col min="3330" max="3330" width="12.26953125" style="271" customWidth="1"/>
    <col min="3331" max="3342" width="6.6328125" style="271" customWidth="1"/>
    <col min="3343" max="3343" width="7.6328125" style="271" customWidth="1"/>
    <col min="3344" max="3583" width="9" style="271"/>
    <col min="3584" max="3584" width="6.6328125" style="271" customWidth="1"/>
    <col min="3585" max="3585" width="5.6328125" style="271" customWidth="1"/>
    <col min="3586" max="3586" width="12.26953125" style="271" customWidth="1"/>
    <col min="3587" max="3598" width="6.6328125" style="271" customWidth="1"/>
    <col min="3599" max="3599" width="7.6328125" style="271" customWidth="1"/>
    <col min="3600" max="3839" width="9" style="271"/>
    <col min="3840" max="3840" width="6.6328125" style="271" customWidth="1"/>
    <col min="3841" max="3841" width="5.6328125" style="271" customWidth="1"/>
    <col min="3842" max="3842" width="12.26953125" style="271" customWidth="1"/>
    <col min="3843" max="3854" width="6.6328125" style="271" customWidth="1"/>
    <col min="3855" max="3855" width="7.6328125" style="271" customWidth="1"/>
    <col min="3856" max="4095" width="9" style="271"/>
    <col min="4096" max="4096" width="6.6328125" style="271" customWidth="1"/>
    <col min="4097" max="4097" width="5.6328125" style="271" customWidth="1"/>
    <col min="4098" max="4098" width="12.26953125" style="271" customWidth="1"/>
    <col min="4099" max="4110" width="6.6328125" style="271" customWidth="1"/>
    <col min="4111" max="4111" width="7.6328125" style="271" customWidth="1"/>
    <col min="4112" max="4351" width="9" style="271"/>
    <col min="4352" max="4352" width="6.6328125" style="271" customWidth="1"/>
    <col min="4353" max="4353" width="5.6328125" style="271" customWidth="1"/>
    <col min="4354" max="4354" width="12.26953125" style="271" customWidth="1"/>
    <col min="4355" max="4366" width="6.6328125" style="271" customWidth="1"/>
    <col min="4367" max="4367" width="7.6328125" style="271" customWidth="1"/>
    <col min="4368" max="4607" width="9" style="271"/>
    <col min="4608" max="4608" width="6.6328125" style="271" customWidth="1"/>
    <col min="4609" max="4609" width="5.6328125" style="271" customWidth="1"/>
    <col min="4610" max="4610" width="12.26953125" style="271" customWidth="1"/>
    <col min="4611" max="4622" width="6.6328125" style="271" customWidth="1"/>
    <col min="4623" max="4623" width="7.6328125" style="271" customWidth="1"/>
    <col min="4624" max="4863" width="9" style="271"/>
    <col min="4864" max="4864" width="6.6328125" style="271" customWidth="1"/>
    <col min="4865" max="4865" width="5.6328125" style="271" customWidth="1"/>
    <col min="4866" max="4866" width="12.26953125" style="271" customWidth="1"/>
    <col min="4867" max="4878" width="6.6328125" style="271" customWidth="1"/>
    <col min="4879" max="4879" width="7.6328125" style="271" customWidth="1"/>
    <col min="4880" max="5119" width="9" style="271"/>
    <col min="5120" max="5120" width="6.6328125" style="271" customWidth="1"/>
    <col min="5121" max="5121" width="5.6328125" style="271" customWidth="1"/>
    <col min="5122" max="5122" width="12.26953125" style="271" customWidth="1"/>
    <col min="5123" max="5134" width="6.6328125" style="271" customWidth="1"/>
    <col min="5135" max="5135" width="7.6328125" style="271" customWidth="1"/>
    <col min="5136" max="5375" width="9" style="271"/>
    <col min="5376" max="5376" width="6.6328125" style="271" customWidth="1"/>
    <col min="5377" max="5377" width="5.6328125" style="271" customWidth="1"/>
    <col min="5378" max="5378" width="12.26953125" style="271" customWidth="1"/>
    <col min="5379" max="5390" width="6.6328125" style="271" customWidth="1"/>
    <col min="5391" max="5391" width="7.6328125" style="271" customWidth="1"/>
    <col min="5392" max="5631" width="9" style="271"/>
    <col min="5632" max="5632" width="6.6328125" style="271" customWidth="1"/>
    <col min="5633" max="5633" width="5.6328125" style="271" customWidth="1"/>
    <col min="5634" max="5634" width="12.26953125" style="271" customWidth="1"/>
    <col min="5635" max="5646" width="6.6328125" style="271" customWidth="1"/>
    <col min="5647" max="5647" width="7.6328125" style="271" customWidth="1"/>
    <col min="5648" max="5887" width="9" style="271"/>
    <col min="5888" max="5888" width="6.6328125" style="271" customWidth="1"/>
    <col min="5889" max="5889" width="5.6328125" style="271" customWidth="1"/>
    <col min="5890" max="5890" width="12.26953125" style="271" customWidth="1"/>
    <col min="5891" max="5902" width="6.6328125" style="271" customWidth="1"/>
    <col min="5903" max="5903" width="7.6328125" style="271" customWidth="1"/>
    <col min="5904" max="6143" width="9" style="271"/>
    <col min="6144" max="6144" width="6.6328125" style="271" customWidth="1"/>
    <col min="6145" max="6145" width="5.6328125" style="271" customWidth="1"/>
    <col min="6146" max="6146" width="12.26953125" style="271" customWidth="1"/>
    <col min="6147" max="6158" width="6.6328125" style="271" customWidth="1"/>
    <col min="6159" max="6159" width="7.6328125" style="271" customWidth="1"/>
    <col min="6160" max="6399" width="9" style="271"/>
    <col min="6400" max="6400" width="6.6328125" style="271" customWidth="1"/>
    <col min="6401" max="6401" width="5.6328125" style="271" customWidth="1"/>
    <col min="6402" max="6402" width="12.26953125" style="271" customWidth="1"/>
    <col min="6403" max="6414" width="6.6328125" style="271" customWidth="1"/>
    <col min="6415" max="6415" width="7.6328125" style="271" customWidth="1"/>
    <col min="6416" max="6655" width="9" style="271"/>
    <col min="6656" max="6656" width="6.6328125" style="271" customWidth="1"/>
    <col min="6657" max="6657" width="5.6328125" style="271" customWidth="1"/>
    <col min="6658" max="6658" width="12.26953125" style="271" customWidth="1"/>
    <col min="6659" max="6670" width="6.6328125" style="271" customWidth="1"/>
    <col min="6671" max="6671" width="7.6328125" style="271" customWidth="1"/>
    <col min="6672" max="6911" width="9" style="271"/>
    <col min="6912" max="6912" width="6.6328125" style="271" customWidth="1"/>
    <col min="6913" max="6913" width="5.6328125" style="271" customWidth="1"/>
    <col min="6914" max="6914" width="12.26953125" style="271" customWidth="1"/>
    <col min="6915" max="6926" width="6.6328125" style="271" customWidth="1"/>
    <col min="6927" max="6927" width="7.6328125" style="271" customWidth="1"/>
    <col min="6928" max="7167" width="9" style="271"/>
    <col min="7168" max="7168" width="6.6328125" style="271" customWidth="1"/>
    <col min="7169" max="7169" width="5.6328125" style="271" customWidth="1"/>
    <col min="7170" max="7170" width="12.26953125" style="271" customWidth="1"/>
    <col min="7171" max="7182" width="6.6328125" style="271" customWidth="1"/>
    <col min="7183" max="7183" width="7.6328125" style="271" customWidth="1"/>
    <col min="7184" max="7423" width="9" style="271"/>
    <col min="7424" max="7424" width="6.6328125" style="271" customWidth="1"/>
    <col min="7425" max="7425" width="5.6328125" style="271" customWidth="1"/>
    <col min="7426" max="7426" width="12.26953125" style="271" customWidth="1"/>
    <col min="7427" max="7438" width="6.6328125" style="271" customWidth="1"/>
    <col min="7439" max="7439" width="7.6328125" style="271" customWidth="1"/>
    <col min="7440" max="7679" width="9" style="271"/>
    <col min="7680" max="7680" width="6.6328125" style="271" customWidth="1"/>
    <col min="7681" max="7681" width="5.6328125" style="271" customWidth="1"/>
    <col min="7682" max="7682" width="12.26953125" style="271" customWidth="1"/>
    <col min="7683" max="7694" width="6.6328125" style="271" customWidth="1"/>
    <col min="7695" max="7695" width="7.6328125" style="271" customWidth="1"/>
    <col min="7696" max="7935" width="9" style="271"/>
    <col min="7936" max="7936" width="6.6328125" style="271" customWidth="1"/>
    <col min="7937" max="7937" width="5.6328125" style="271" customWidth="1"/>
    <col min="7938" max="7938" width="12.26953125" style="271" customWidth="1"/>
    <col min="7939" max="7950" width="6.6328125" style="271" customWidth="1"/>
    <col min="7951" max="7951" width="7.6328125" style="271" customWidth="1"/>
    <col min="7952" max="8191" width="9" style="271"/>
    <col min="8192" max="8192" width="6.6328125" style="271" customWidth="1"/>
    <col min="8193" max="8193" width="5.6328125" style="271" customWidth="1"/>
    <col min="8194" max="8194" width="12.26953125" style="271" customWidth="1"/>
    <col min="8195" max="8206" width="6.6328125" style="271" customWidth="1"/>
    <col min="8207" max="8207" width="7.6328125" style="271" customWidth="1"/>
    <col min="8208" max="8447" width="9" style="271"/>
    <col min="8448" max="8448" width="6.6328125" style="271" customWidth="1"/>
    <col min="8449" max="8449" width="5.6328125" style="271" customWidth="1"/>
    <col min="8450" max="8450" width="12.26953125" style="271" customWidth="1"/>
    <col min="8451" max="8462" width="6.6328125" style="271" customWidth="1"/>
    <col min="8463" max="8463" width="7.6328125" style="271" customWidth="1"/>
    <col min="8464" max="8703" width="9" style="271"/>
    <col min="8704" max="8704" width="6.6328125" style="271" customWidth="1"/>
    <col min="8705" max="8705" width="5.6328125" style="271" customWidth="1"/>
    <col min="8706" max="8706" width="12.26953125" style="271" customWidth="1"/>
    <col min="8707" max="8718" width="6.6328125" style="271" customWidth="1"/>
    <col min="8719" max="8719" width="7.6328125" style="271" customWidth="1"/>
    <col min="8720" max="8959" width="9" style="271"/>
    <col min="8960" max="8960" width="6.6328125" style="271" customWidth="1"/>
    <col min="8961" max="8961" width="5.6328125" style="271" customWidth="1"/>
    <col min="8962" max="8962" width="12.26953125" style="271" customWidth="1"/>
    <col min="8963" max="8974" width="6.6328125" style="271" customWidth="1"/>
    <col min="8975" max="8975" width="7.6328125" style="271" customWidth="1"/>
    <col min="8976" max="9215" width="9" style="271"/>
    <col min="9216" max="9216" width="6.6328125" style="271" customWidth="1"/>
    <col min="9217" max="9217" width="5.6328125" style="271" customWidth="1"/>
    <col min="9218" max="9218" width="12.26953125" style="271" customWidth="1"/>
    <col min="9219" max="9230" width="6.6328125" style="271" customWidth="1"/>
    <col min="9231" max="9231" width="7.6328125" style="271" customWidth="1"/>
    <col min="9232" max="9471" width="9" style="271"/>
    <col min="9472" max="9472" width="6.6328125" style="271" customWidth="1"/>
    <col min="9473" max="9473" width="5.6328125" style="271" customWidth="1"/>
    <col min="9474" max="9474" width="12.26953125" style="271" customWidth="1"/>
    <col min="9475" max="9486" width="6.6328125" style="271" customWidth="1"/>
    <col min="9487" max="9487" width="7.6328125" style="271" customWidth="1"/>
    <col min="9488" max="9727" width="9" style="271"/>
    <col min="9728" max="9728" width="6.6328125" style="271" customWidth="1"/>
    <col min="9729" max="9729" width="5.6328125" style="271" customWidth="1"/>
    <col min="9730" max="9730" width="12.26953125" style="271" customWidth="1"/>
    <col min="9731" max="9742" width="6.6328125" style="271" customWidth="1"/>
    <col min="9743" max="9743" width="7.6328125" style="271" customWidth="1"/>
    <col min="9744" max="9983" width="9" style="271"/>
    <col min="9984" max="9984" width="6.6328125" style="271" customWidth="1"/>
    <col min="9985" max="9985" width="5.6328125" style="271" customWidth="1"/>
    <col min="9986" max="9986" width="12.26953125" style="271" customWidth="1"/>
    <col min="9987" max="9998" width="6.6328125" style="271" customWidth="1"/>
    <col min="9999" max="9999" width="7.6328125" style="271" customWidth="1"/>
    <col min="10000" max="10239" width="9" style="271"/>
    <col min="10240" max="10240" width="6.6328125" style="271" customWidth="1"/>
    <col min="10241" max="10241" width="5.6328125" style="271" customWidth="1"/>
    <col min="10242" max="10242" width="12.26953125" style="271" customWidth="1"/>
    <col min="10243" max="10254" width="6.6328125" style="271" customWidth="1"/>
    <col min="10255" max="10255" width="7.6328125" style="271" customWidth="1"/>
    <col min="10256" max="10495" width="9" style="271"/>
    <col min="10496" max="10496" width="6.6328125" style="271" customWidth="1"/>
    <col min="10497" max="10497" width="5.6328125" style="271" customWidth="1"/>
    <col min="10498" max="10498" width="12.26953125" style="271" customWidth="1"/>
    <col min="10499" max="10510" width="6.6328125" style="271" customWidth="1"/>
    <col min="10511" max="10511" width="7.6328125" style="271" customWidth="1"/>
    <col min="10512" max="10751" width="9" style="271"/>
    <col min="10752" max="10752" width="6.6328125" style="271" customWidth="1"/>
    <col min="10753" max="10753" width="5.6328125" style="271" customWidth="1"/>
    <col min="10754" max="10754" width="12.26953125" style="271" customWidth="1"/>
    <col min="10755" max="10766" width="6.6328125" style="271" customWidth="1"/>
    <col min="10767" max="10767" width="7.6328125" style="271" customWidth="1"/>
    <col min="10768" max="11007" width="9" style="271"/>
    <col min="11008" max="11008" width="6.6328125" style="271" customWidth="1"/>
    <col min="11009" max="11009" width="5.6328125" style="271" customWidth="1"/>
    <col min="11010" max="11010" width="12.26953125" style="271" customWidth="1"/>
    <col min="11011" max="11022" width="6.6328125" style="271" customWidth="1"/>
    <col min="11023" max="11023" width="7.6328125" style="271" customWidth="1"/>
    <col min="11024" max="11263" width="9" style="271"/>
    <col min="11264" max="11264" width="6.6328125" style="271" customWidth="1"/>
    <col min="11265" max="11265" width="5.6328125" style="271" customWidth="1"/>
    <col min="11266" max="11266" width="12.26953125" style="271" customWidth="1"/>
    <col min="11267" max="11278" width="6.6328125" style="271" customWidth="1"/>
    <col min="11279" max="11279" width="7.6328125" style="271" customWidth="1"/>
    <col min="11280" max="11519" width="9" style="271"/>
    <col min="11520" max="11520" width="6.6328125" style="271" customWidth="1"/>
    <col min="11521" max="11521" width="5.6328125" style="271" customWidth="1"/>
    <col min="11522" max="11522" width="12.26953125" style="271" customWidth="1"/>
    <col min="11523" max="11534" width="6.6328125" style="271" customWidth="1"/>
    <col min="11535" max="11535" width="7.6328125" style="271" customWidth="1"/>
    <col min="11536" max="11775" width="9" style="271"/>
    <col min="11776" max="11776" width="6.6328125" style="271" customWidth="1"/>
    <col min="11777" max="11777" width="5.6328125" style="271" customWidth="1"/>
    <col min="11778" max="11778" width="12.26953125" style="271" customWidth="1"/>
    <col min="11779" max="11790" width="6.6328125" style="271" customWidth="1"/>
    <col min="11791" max="11791" width="7.6328125" style="271" customWidth="1"/>
    <col min="11792" max="12031" width="9" style="271"/>
    <col min="12032" max="12032" width="6.6328125" style="271" customWidth="1"/>
    <col min="12033" max="12033" width="5.6328125" style="271" customWidth="1"/>
    <col min="12034" max="12034" width="12.26953125" style="271" customWidth="1"/>
    <col min="12035" max="12046" width="6.6328125" style="271" customWidth="1"/>
    <col min="12047" max="12047" width="7.6328125" style="271" customWidth="1"/>
    <col min="12048" max="12287" width="9" style="271"/>
    <col min="12288" max="12288" width="6.6328125" style="271" customWidth="1"/>
    <col min="12289" max="12289" width="5.6328125" style="271" customWidth="1"/>
    <col min="12290" max="12290" width="12.26953125" style="271" customWidth="1"/>
    <col min="12291" max="12302" width="6.6328125" style="271" customWidth="1"/>
    <col min="12303" max="12303" width="7.6328125" style="271" customWidth="1"/>
    <col min="12304" max="12543" width="9" style="271"/>
    <col min="12544" max="12544" width="6.6328125" style="271" customWidth="1"/>
    <col min="12545" max="12545" width="5.6328125" style="271" customWidth="1"/>
    <col min="12546" max="12546" width="12.26953125" style="271" customWidth="1"/>
    <col min="12547" max="12558" width="6.6328125" style="271" customWidth="1"/>
    <col min="12559" max="12559" width="7.6328125" style="271" customWidth="1"/>
    <col min="12560" max="12799" width="9" style="271"/>
    <col min="12800" max="12800" width="6.6328125" style="271" customWidth="1"/>
    <col min="12801" max="12801" width="5.6328125" style="271" customWidth="1"/>
    <col min="12802" max="12802" width="12.26953125" style="271" customWidth="1"/>
    <col min="12803" max="12814" width="6.6328125" style="271" customWidth="1"/>
    <col min="12815" max="12815" width="7.6328125" style="271" customWidth="1"/>
    <col min="12816" max="13055" width="9" style="271"/>
    <col min="13056" max="13056" width="6.6328125" style="271" customWidth="1"/>
    <col min="13057" max="13057" width="5.6328125" style="271" customWidth="1"/>
    <col min="13058" max="13058" width="12.26953125" style="271" customWidth="1"/>
    <col min="13059" max="13070" width="6.6328125" style="271" customWidth="1"/>
    <col min="13071" max="13071" width="7.6328125" style="271" customWidth="1"/>
    <col min="13072" max="13311" width="9" style="271"/>
    <col min="13312" max="13312" width="6.6328125" style="271" customWidth="1"/>
    <col min="13313" max="13313" width="5.6328125" style="271" customWidth="1"/>
    <col min="13314" max="13314" width="12.26953125" style="271" customWidth="1"/>
    <col min="13315" max="13326" width="6.6328125" style="271" customWidth="1"/>
    <col min="13327" max="13327" width="7.6328125" style="271" customWidth="1"/>
    <col min="13328" max="13567" width="9" style="271"/>
    <col min="13568" max="13568" width="6.6328125" style="271" customWidth="1"/>
    <col min="13569" max="13569" width="5.6328125" style="271" customWidth="1"/>
    <col min="13570" max="13570" width="12.26953125" style="271" customWidth="1"/>
    <col min="13571" max="13582" width="6.6328125" style="271" customWidth="1"/>
    <col min="13583" max="13583" width="7.6328125" style="271" customWidth="1"/>
    <col min="13584" max="13823" width="9" style="271"/>
    <col min="13824" max="13824" width="6.6328125" style="271" customWidth="1"/>
    <col min="13825" max="13825" width="5.6328125" style="271" customWidth="1"/>
    <col min="13826" max="13826" width="12.26953125" style="271" customWidth="1"/>
    <col min="13827" max="13838" width="6.6328125" style="271" customWidth="1"/>
    <col min="13839" max="13839" width="7.6328125" style="271" customWidth="1"/>
    <col min="13840" max="14079" width="9" style="271"/>
    <col min="14080" max="14080" width="6.6328125" style="271" customWidth="1"/>
    <col min="14081" max="14081" width="5.6328125" style="271" customWidth="1"/>
    <col min="14082" max="14082" width="12.26953125" style="271" customWidth="1"/>
    <col min="14083" max="14094" width="6.6328125" style="271" customWidth="1"/>
    <col min="14095" max="14095" width="7.6328125" style="271" customWidth="1"/>
    <col min="14096" max="14335" width="9" style="271"/>
    <col min="14336" max="14336" width="6.6328125" style="271" customWidth="1"/>
    <col min="14337" max="14337" width="5.6328125" style="271" customWidth="1"/>
    <col min="14338" max="14338" width="12.26953125" style="271" customWidth="1"/>
    <col min="14339" max="14350" width="6.6328125" style="271" customWidth="1"/>
    <col min="14351" max="14351" width="7.6328125" style="271" customWidth="1"/>
    <col min="14352" max="14591" width="9" style="271"/>
    <col min="14592" max="14592" width="6.6328125" style="271" customWidth="1"/>
    <col min="14593" max="14593" width="5.6328125" style="271" customWidth="1"/>
    <col min="14594" max="14594" width="12.26953125" style="271" customWidth="1"/>
    <col min="14595" max="14606" width="6.6328125" style="271" customWidth="1"/>
    <col min="14607" max="14607" width="7.6328125" style="271" customWidth="1"/>
    <col min="14608" max="14847" width="9" style="271"/>
    <col min="14848" max="14848" width="6.6328125" style="271" customWidth="1"/>
    <col min="14849" max="14849" width="5.6328125" style="271" customWidth="1"/>
    <col min="14850" max="14850" width="12.26953125" style="271" customWidth="1"/>
    <col min="14851" max="14862" width="6.6328125" style="271" customWidth="1"/>
    <col min="14863" max="14863" width="7.6328125" style="271" customWidth="1"/>
    <col min="14864" max="15103" width="9" style="271"/>
    <col min="15104" max="15104" width="6.6328125" style="271" customWidth="1"/>
    <col min="15105" max="15105" width="5.6328125" style="271" customWidth="1"/>
    <col min="15106" max="15106" width="12.26953125" style="271" customWidth="1"/>
    <col min="15107" max="15118" width="6.6328125" style="271" customWidth="1"/>
    <col min="15119" max="15119" width="7.6328125" style="271" customWidth="1"/>
    <col min="15120" max="15359" width="9" style="271"/>
    <col min="15360" max="15360" width="6.6328125" style="271" customWidth="1"/>
    <col min="15361" max="15361" width="5.6328125" style="271" customWidth="1"/>
    <col min="15362" max="15362" width="12.26953125" style="271" customWidth="1"/>
    <col min="15363" max="15374" width="6.6328125" style="271" customWidth="1"/>
    <col min="15375" max="15375" width="7.6328125" style="271" customWidth="1"/>
    <col min="15376" max="15615" width="9" style="271"/>
    <col min="15616" max="15616" width="6.6328125" style="271" customWidth="1"/>
    <col min="15617" max="15617" width="5.6328125" style="271" customWidth="1"/>
    <col min="15618" max="15618" width="12.26953125" style="271" customWidth="1"/>
    <col min="15619" max="15630" width="6.6328125" style="271" customWidth="1"/>
    <col min="15631" max="15631" width="7.6328125" style="271" customWidth="1"/>
    <col min="15632" max="15871" width="9" style="271"/>
    <col min="15872" max="15872" width="6.6328125" style="271" customWidth="1"/>
    <col min="15873" max="15873" width="5.6328125" style="271" customWidth="1"/>
    <col min="15874" max="15874" width="12.26953125" style="271" customWidth="1"/>
    <col min="15875" max="15886" width="6.6328125" style="271" customWidth="1"/>
    <col min="15887" max="15887" width="7.6328125" style="271" customWidth="1"/>
    <col min="15888" max="16127" width="9" style="271"/>
    <col min="16128" max="16128" width="6.6328125" style="271" customWidth="1"/>
    <col min="16129" max="16129" width="5.6328125" style="271" customWidth="1"/>
    <col min="16130" max="16130" width="12.26953125" style="271" customWidth="1"/>
    <col min="16131" max="16142" width="6.6328125" style="271" customWidth="1"/>
    <col min="16143" max="16143" width="7.6328125" style="271" customWidth="1"/>
    <col min="16144" max="16384" width="9" style="271"/>
  </cols>
  <sheetData>
    <row r="1" spans="1:16" ht="17.25" customHeight="1">
      <c r="A1" s="259" t="s">
        <v>113</v>
      </c>
      <c r="G1" s="274"/>
      <c r="H1" s="274"/>
      <c r="I1" s="274"/>
      <c r="J1" s="274"/>
      <c r="K1" s="274"/>
      <c r="L1" s="274"/>
      <c r="M1" s="274"/>
      <c r="N1" s="275"/>
      <c r="O1" s="260"/>
      <c r="P1" s="260"/>
    </row>
    <row r="2" spans="1:16" ht="17.25" customHeight="1">
      <c r="A2" s="276" t="s">
        <v>93</v>
      </c>
      <c r="G2" s="274"/>
      <c r="H2" s="274"/>
      <c r="I2" s="274"/>
      <c r="J2" s="274"/>
      <c r="K2" s="274"/>
      <c r="L2" s="274"/>
      <c r="M2" s="274"/>
      <c r="N2" s="275"/>
      <c r="O2" s="260"/>
      <c r="P2" s="260"/>
    </row>
    <row r="3" spans="1:16" ht="17.25" customHeight="1">
      <c r="A3" s="276" t="s">
        <v>104</v>
      </c>
      <c r="G3" s="274"/>
      <c r="H3" s="274"/>
      <c r="I3" s="274"/>
      <c r="J3" s="274"/>
      <c r="K3" s="274"/>
      <c r="L3" s="274"/>
      <c r="M3" s="274"/>
      <c r="N3" s="275"/>
      <c r="O3" s="260"/>
      <c r="P3" s="260"/>
    </row>
    <row r="4" spans="1:16" ht="15" customHeight="1">
      <c r="A4" s="413" t="s">
        <v>29</v>
      </c>
      <c r="B4" s="414"/>
      <c r="C4" s="415"/>
      <c r="D4" s="416" t="s">
        <v>107</v>
      </c>
      <c r="E4" s="417"/>
      <c r="F4" s="417"/>
      <c r="G4" s="417"/>
      <c r="H4" s="418"/>
      <c r="O4" s="260"/>
      <c r="P4" s="260"/>
    </row>
    <row r="5" spans="1:16" ht="14.5" thickBot="1">
      <c r="A5" s="413" t="s">
        <v>92</v>
      </c>
      <c r="B5" s="414"/>
      <c r="C5" s="415"/>
      <c r="D5" s="428" t="str">
        <f>'調書1-1'!AJ1&amp;" "&amp;'調書1-1'!AQ1</f>
        <v xml:space="preserve"> </v>
      </c>
      <c r="E5" s="429"/>
      <c r="F5" s="429"/>
      <c r="G5" s="429"/>
      <c r="H5" s="429"/>
      <c r="I5" s="430"/>
      <c r="J5" s="430"/>
      <c r="K5" s="430"/>
      <c r="L5" s="430"/>
      <c r="M5" s="431"/>
      <c r="P5" s="277"/>
    </row>
    <row r="6" spans="1:16" s="261" customFormat="1" ht="17" thickBot="1">
      <c r="A6" s="413" t="s">
        <v>84</v>
      </c>
      <c r="B6" s="414"/>
      <c r="C6" s="414"/>
      <c r="D6" s="419"/>
      <c r="E6" s="420"/>
      <c r="F6" s="420"/>
      <c r="G6" s="420"/>
      <c r="H6" s="421"/>
      <c r="J6" s="262"/>
      <c r="K6" s="262"/>
      <c r="L6" s="262"/>
      <c r="M6" s="262"/>
      <c r="N6" s="262"/>
      <c r="O6" s="263"/>
      <c r="P6" s="263"/>
    </row>
    <row r="7" spans="1:16" s="264" customFormat="1" ht="16.5">
      <c r="A7" s="413" t="s">
        <v>85</v>
      </c>
      <c r="B7" s="414"/>
      <c r="C7" s="415"/>
      <c r="D7" s="432">
        <f>IF(P41=0,"",ROUNDUP(P39/P41,2))</f>
        <v>0</v>
      </c>
      <c r="E7" s="432"/>
      <c r="F7" s="432"/>
      <c r="G7" s="432"/>
      <c r="H7" s="432"/>
      <c r="I7" s="413" t="s">
        <v>100</v>
      </c>
      <c r="J7" s="414"/>
      <c r="K7" s="414"/>
      <c r="L7" s="415"/>
      <c r="M7" s="436"/>
      <c r="N7" s="436"/>
      <c r="O7" s="436"/>
      <c r="P7" s="436"/>
    </row>
    <row r="8" spans="1:16" s="264" customFormat="1" ht="16.5">
      <c r="A8" s="261" t="s">
        <v>106</v>
      </c>
      <c r="B8" s="266"/>
      <c r="C8" s="266"/>
      <c r="D8" s="266"/>
      <c r="E8" s="266"/>
      <c r="F8" s="267"/>
      <c r="G8" s="267"/>
      <c r="H8" s="267"/>
      <c r="J8" s="262"/>
      <c r="K8" s="262"/>
      <c r="L8" s="262"/>
      <c r="M8" s="262"/>
      <c r="N8" s="262"/>
      <c r="O8" s="265"/>
      <c r="P8" s="277"/>
    </row>
    <row r="9" spans="1:16" ht="13.5" customHeight="1">
      <c r="P9" s="277"/>
    </row>
    <row r="10" spans="1:16" s="281" customFormat="1" ht="22.5" customHeight="1">
      <c r="A10" s="278"/>
      <c r="B10" s="279"/>
      <c r="C10" s="280"/>
      <c r="D10" s="433" t="s">
        <v>86</v>
      </c>
      <c r="E10" s="434"/>
      <c r="F10" s="434"/>
      <c r="G10" s="434"/>
      <c r="H10" s="434"/>
      <c r="I10" s="434"/>
      <c r="J10" s="434"/>
      <c r="K10" s="434"/>
      <c r="L10" s="434"/>
      <c r="M10" s="434"/>
      <c r="N10" s="434"/>
      <c r="O10" s="434"/>
      <c r="P10" s="435"/>
    </row>
    <row r="11" spans="1:16" s="270" customFormat="1" ht="29.25" customHeight="1">
      <c r="A11" s="268" t="s">
        <v>87</v>
      </c>
      <c r="B11" s="268" t="s">
        <v>94</v>
      </c>
      <c r="C11" s="268" t="s">
        <v>99</v>
      </c>
      <c r="D11" s="298">
        <f>DATE(TEXT('調書1-1'!$D$2,"yyyy")-IF(TEXT('調書1-1'!$D$2,"mm")&lt;"04",2,1),4,1)</f>
        <v>693323</v>
      </c>
      <c r="E11" s="298">
        <f>DATE(TEXT('調書1-1'!$D$2,"yyyy")-IF(TEXT('調書1-1'!$D$2,"mm")&lt;"04",2,1),5,1)</f>
        <v>693353</v>
      </c>
      <c r="F11" s="298">
        <f>DATE(TEXT('調書1-1'!$D$2,"yyyy")-IF(TEXT('調書1-1'!$D$2,"mm")&lt;"04",2,1),6,1)</f>
        <v>693384</v>
      </c>
      <c r="G11" s="298">
        <f>DATE(TEXT('調書1-1'!$D$2,"yyyy")-IF(TEXT('調書1-1'!$D$2,"mm")&lt;"04",2,1),7,1)</f>
        <v>693414</v>
      </c>
      <c r="H11" s="298">
        <f>DATE(TEXT('調書1-1'!$D$2,"yyyy")-IF(TEXT('調書1-1'!$D$2,"mm")&lt;"04",2,1),8,1)</f>
        <v>693445</v>
      </c>
      <c r="I11" s="298">
        <f>DATE(TEXT('調書1-1'!$D$2,"yyyy")-IF(TEXT('調書1-1'!$D$2,"mm")&lt;"04",2,1),9,1)</f>
        <v>693476</v>
      </c>
      <c r="J11" s="298">
        <f>DATE(TEXT('調書1-1'!$D$2,"yyyy")-IF(TEXT('調書1-1'!$D$2,"mm")&lt;"04",2,1),10,1)</f>
        <v>693506</v>
      </c>
      <c r="K11" s="298">
        <f>DATE(TEXT('調書1-1'!$D$2,"yyyy")-IF(TEXT('調書1-1'!$D$2,"mm")&lt;"04",2,1),11,1)</f>
        <v>693537</v>
      </c>
      <c r="L11" s="298">
        <f>DATE(TEXT('調書1-1'!$D$2,"yyyy")-IF(TEXT('調書1-1'!$D$2,"mm")&lt;"04",2,1),12,1)</f>
        <v>693567</v>
      </c>
      <c r="M11" s="298">
        <f>DATE(TEXT('調書1-1'!$D$2,"yyyy")-IF(TEXT('調書1-1'!$D$2,"mm")&lt;"04",2,1),13,1)</f>
        <v>693598</v>
      </c>
      <c r="N11" s="298">
        <f>DATE(TEXT('調書1-1'!$D$2,"yyyy")-IF(TEXT('調書1-1'!$D$2,"mm")&lt;"04",2,1),14,1)</f>
        <v>693629</v>
      </c>
      <c r="O11" s="298">
        <f>DATE(TEXT('調書1-1'!$D$2,"yyyy")-IF(TEXT('調書1-1'!$D$2,"mm")&lt;"04",2,1),15,1)</f>
        <v>693657</v>
      </c>
      <c r="P11" s="269" t="s">
        <v>88</v>
      </c>
    </row>
    <row r="12" spans="1:16" s="281" customFormat="1" ht="17.25" customHeight="1">
      <c r="A12" s="282">
        <v>1</v>
      </c>
      <c r="B12" s="283"/>
      <c r="C12" s="284"/>
      <c r="D12" s="285"/>
      <c r="E12" s="285"/>
      <c r="F12" s="285"/>
      <c r="G12" s="285"/>
      <c r="H12" s="285"/>
      <c r="I12" s="285"/>
      <c r="J12" s="285"/>
      <c r="K12" s="285"/>
      <c r="L12" s="285"/>
      <c r="M12" s="285"/>
      <c r="N12" s="285"/>
      <c r="O12" s="285"/>
      <c r="P12" s="286">
        <f t="shared" ref="P12:P36" si="0">SUM(D12:O12)</f>
        <v>0</v>
      </c>
    </row>
    <row r="13" spans="1:16" s="281" customFormat="1" ht="17.25" customHeight="1">
      <c r="A13" s="282">
        <v>2</v>
      </c>
      <c r="B13" s="283"/>
      <c r="C13" s="284"/>
      <c r="D13" s="285"/>
      <c r="E13" s="285"/>
      <c r="F13" s="285"/>
      <c r="G13" s="285"/>
      <c r="H13" s="285"/>
      <c r="I13" s="285"/>
      <c r="J13" s="285"/>
      <c r="K13" s="285"/>
      <c r="L13" s="285"/>
      <c r="M13" s="285"/>
      <c r="N13" s="285"/>
      <c r="O13" s="285"/>
      <c r="P13" s="286">
        <f t="shared" si="0"/>
        <v>0</v>
      </c>
    </row>
    <row r="14" spans="1:16" s="281" customFormat="1" ht="17.25" customHeight="1">
      <c r="A14" s="282">
        <v>3</v>
      </c>
      <c r="B14" s="283"/>
      <c r="C14" s="284"/>
      <c r="D14" s="285"/>
      <c r="E14" s="285"/>
      <c r="F14" s="285"/>
      <c r="G14" s="285"/>
      <c r="H14" s="285"/>
      <c r="I14" s="285"/>
      <c r="J14" s="285"/>
      <c r="K14" s="285"/>
      <c r="L14" s="285"/>
      <c r="M14" s="285"/>
      <c r="N14" s="285"/>
      <c r="O14" s="285"/>
      <c r="P14" s="286">
        <f t="shared" si="0"/>
        <v>0</v>
      </c>
    </row>
    <row r="15" spans="1:16" s="281" customFormat="1" ht="17.25" customHeight="1">
      <c r="A15" s="282">
        <v>4</v>
      </c>
      <c r="B15" s="283"/>
      <c r="C15" s="284"/>
      <c r="D15" s="285"/>
      <c r="E15" s="285"/>
      <c r="F15" s="285"/>
      <c r="G15" s="285"/>
      <c r="H15" s="285"/>
      <c r="I15" s="285"/>
      <c r="J15" s="285"/>
      <c r="K15" s="285"/>
      <c r="L15" s="285"/>
      <c r="M15" s="285"/>
      <c r="N15" s="285"/>
      <c r="O15" s="285"/>
      <c r="P15" s="286">
        <f t="shared" si="0"/>
        <v>0</v>
      </c>
    </row>
    <row r="16" spans="1:16" s="281" customFormat="1" ht="17.25" customHeight="1">
      <c r="A16" s="282">
        <v>5</v>
      </c>
      <c r="B16" s="283"/>
      <c r="C16" s="284"/>
      <c r="D16" s="285"/>
      <c r="E16" s="285"/>
      <c r="F16" s="285"/>
      <c r="G16" s="285"/>
      <c r="H16" s="285"/>
      <c r="I16" s="285"/>
      <c r="J16" s="285"/>
      <c r="K16" s="285"/>
      <c r="L16" s="285"/>
      <c r="M16" s="285"/>
      <c r="N16" s="285"/>
      <c r="O16" s="285"/>
      <c r="P16" s="286">
        <f t="shared" si="0"/>
        <v>0</v>
      </c>
    </row>
    <row r="17" spans="1:16" s="281" customFormat="1" ht="17.25" customHeight="1">
      <c r="A17" s="282">
        <v>6</v>
      </c>
      <c r="B17" s="283"/>
      <c r="C17" s="284"/>
      <c r="D17" s="285"/>
      <c r="E17" s="285"/>
      <c r="F17" s="285"/>
      <c r="G17" s="285"/>
      <c r="H17" s="285"/>
      <c r="I17" s="285"/>
      <c r="J17" s="285"/>
      <c r="K17" s="285"/>
      <c r="L17" s="285"/>
      <c r="M17" s="285"/>
      <c r="N17" s="285"/>
      <c r="O17" s="285"/>
      <c r="P17" s="286">
        <f t="shared" si="0"/>
        <v>0</v>
      </c>
    </row>
    <row r="18" spans="1:16" s="281" customFormat="1" ht="17.25" customHeight="1">
      <c r="A18" s="282">
        <v>7</v>
      </c>
      <c r="B18" s="283"/>
      <c r="C18" s="284"/>
      <c r="D18" s="285"/>
      <c r="E18" s="285"/>
      <c r="F18" s="285"/>
      <c r="G18" s="285"/>
      <c r="H18" s="285"/>
      <c r="I18" s="285"/>
      <c r="J18" s="285"/>
      <c r="K18" s="285"/>
      <c r="L18" s="285"/>
      <c r="M18" s="285"/>
      <c r="N18" s="285"/>
      <c r="O18" s="285"/>
      <c r="P18" s="286">
        <f t="shared" si="0"/>
        <v>0</v>
      </c>
    </row>
    <row r="19" spans="1:16" s="281" customFormat="1" ht="17.25" customHeight="1">
      <c r="A19" s="282">
        <v>8</v>
      </c>
      <c r="B19" s="283"/>
      <c r="C19" s="284"/>
      <c r="D19" s="285"/>
      <c r="E19" s="285"/>
      <c r="F19" s="285"/>
      <c r="G19" s="285"/>
      <c r="H19" s="285"/>
      <c r="I19" s="285"/>
      <c r="J19" s="285"/>
      <c r="K19" s="285"/>
      <c r="L19" s="285"/>
      <c r="M19" s="285"/>
      <c r="N19" s="285"/>
      <c r="O19" s="285"/>
      <c r="P19" s="286">
        <f t="shared" si="0"/>
        <v>0</v>
      </c>
    </row>
    <row r="20" spans="1:16" s="281" customFormat="1" ht="17.25" customHeight="1">
      <c r="A20" s="282">
        <v>9</v>
      </c>
      <c r="B20" s="283"/>
      <c r="C20" s="284"/>
      <c r="D20" s="285"/>
      <c r="E20" s="285"/>
      <c r="F20" s="285"/>
      <c r="G20" s="285"/>
      <c r="H20" s="285"/>
      <c r="I20" s="285"/>
      <c r="J20" s="285"/>
      <c r="K20" s="285"/>
      <c r="L20" s="285"/>
      <c r="M20" s="285"/>
      <c r="N20" s="285"/>
      <c r="O20" s="285"/>
      <c r="P20" s="286">
        <f t="shared" si="0"/>
        <v>0</v>
      </c>
    </row>
    <row r="21" spans="1:16" s="281" customFormat="1" ht="17.25" customHeight="1">
      <c r="A21" s="282">
        <v>10</v>
      </c>
      <c r="B21" s="283"/>
      <c r="C21" s="284"/>
      <c r="D21" s="285"/>
      <c r="E21" s="285"/>
      <c r="F21" s="285"/>
      <c r="G21" s="285"/>
      <c r="H21" s="285"/>
      <c r="I21" s="285"/>
      <c r="J21" s="285"/>
      <c r="K21" s="285"/>
      <c r="L21" s="285"/>
      <c r="M21" s="285"/>
      <c r="N21" s="285"/>
      <c r="O21" s="285"/>
      <c r="P21" s="286">
        <f t="shared" si="0"/>
        <v>0</v>
      </c>
    </row>
    <row r="22" spans="1:16" s="281" customFormat="1" ht="17.25" customHeight="1">
      <c r="A22" s="282">
        <v>11</v>
      </c>
      <c r="B22" s="283"/>
      <c r="C22" s="284"/>
      <c r="D22" s="285"/>
      <c r="E22" s="285"/>
      <c r="F22" s="285"/>
      <c r="G22" s="285"/>
      <c r="H22" s="285"/>
      <c r="I22" s="285"/>
      <c r="J22" s="285"/>
      <c r="K22" s="285"/>
      <c r="L22" s="285"/>
      <c r="M22" s="285"/>
      <c r="N22" s="285"/>
      <c r="O22" s="285"/>
      <c r="P22" s="286">
        <f t="shared" si="0"/>
        <v>0</v>
      </c>
    </row>
    <row r="23" spans="1:16" s="281" customFormat="1" ht="17.25" customHeight="1">
      <c r="A23" s="282">
        <v>12</v>
      </c>
      <c r="B23" s="283"/>
      <c r="C23" s="284"/>
      <c r="D23" s="285"/>
      <c r="E23" s="285"/>
      <c r="F23" s="285"/>
      <c r="G23" s="285"/>
      <c r="H23" s="285"/>
      <c r="I23" s="285"/>
      <c r="J23" s="285"/>
      <c r="K23" s="285"/>
      <c r="L23" s="285"/>
      <c r="M23" s="285"/>
      <c r="N23" s="285"/>
      <c r="O23" s="285"/>
      <c r="P23" s="286">
        <f t="shared" si="0"/>
        <v>0</v>
      </c>
    </row>
    <row r="24" spans="1:16" s="281" customFormat="1" ht="17.25" customHeight="1">
      <c r="A24" s="282">
        <v>13</v>
      </c>
      <c r="B24" s="283"/>
      <c r="C24" s="284"/>
      <c r="D24" s="285"/>
      <c r="E24" s="285"/>
      <c r="F24" s="285"/>
      <c r="G24" s="285"/>
      <c r="H24" s="285"/>
      <c r="I24" s="285"/>
      <c r="J24" s="285"/>
      <c r="K24" s="285"/>
      <c r="L24" s="285"/>
      <c r="M24" s="285"/>
      <c r="N24" s="285"/>
      <c r="O24" s="285"/>
      <c r="P24" s="286">
        <f t="shared" si="0"/>
        <v>0</v>
      </c>
    </row>
    <row r="25" spans="1:16" s="281" customFormat="1" ht="17.25" customHeight="1">
      <c r="A25" s="282">
        <v>14</v>
      </c>
      <c r="B25" s="283"/>
      <c r="C25" s="284"/>
      <c r="D25" s="285"/>
      <c r="E25" s="285"/>
      <c r="F25" s="285"/>
      <c r="G25" s="285"/>
      <c r="H25" s="285"/>
      <c r="I25" s="285"/>
      <c r="J25" s="285"/>
      <c r="K25" s="285"/>
      <c r="L25" s="285"/>
      <c r="M25" s="285"/>
      <c r="N25" s="285"/>
      <c r="O25" s="285"/>
      <c r="P25" s="286">
        <f t="shared" si="0"/>
        <v>0</v>
      </c>
    </row>
    <row r="26" spans="1:16" s="281" customFormat="1" ht="17.25" customHeight="1">
      <c r="A26" s="282">
        <v>15</v>
      </c>
      <c r="B26" s="283"/>
      <c r="C26" s="284"/>
      <c r="D26" s="285"/>
      <c r="E26" s="285"/>
      <c r="F26" s="285"/>
      <c r="G26" s="285"/>
      <c r="H26" s="285"/>
      <c r="I26" s="285"/>
      <c r="J26" s="285"/>
      <c r="K26" s="285"/>
      <c r="L26" s="285"/>
      <c r="M26" s="285"/>
      <c r="N26" s="285"/>
      <c r="O26" s="285"/>
      <c r="P26" s="286">
        <f t="shared" si="0"/>
        <v>0</v>
      </c>
    </row>
    <row r="27" spans="1:16" s="281" customFormat="1" ht="17.25" customHeight="1">
      <c r="A27" s="282">
        <v>16</v>
      </c>
      <c r="B27" s="283"/>
      <c r="C27" s="284"/>
      <c r="D27" s="285"/>
      <c r="E27" s="285"/>
      <c r="F27" s="285"/>
      <c r="G27" s="285"/>
      <c r="H27" s="285"/>
      <c r="I27" s="285"/>
      <c r="J27" s="285"/>
      <c r="K27" s="285"/>
      <c r="L27" s="285"/>
      <c r="M27" s="285"/>
      <c r="N27" s="285"/>
      <c r="O27" s="285"/>
      <c r="P27" s="286">
        <f t="shared" si="0"/>
        <v>0</v>
      </c>
    </row>
    <row r="28" spans="1:16" s="281" customFormat="1" ht="17.25" customHeight="1">
      <c r="A28" s="282">
        <v>17</v>
      </c>
      <c r="B28" s="283"/>
      <c r="C28" s="284"/>
      <c r="D28" s="285"/>
      <c r="E28" s="285"/>
      <c r="F28" s="285"/>
      <c r="G28" s="285"/>
      <c r="H28" s="285"/>
      <c r="I28" s="285"/>
      <c r="J28" s="285"/>
      <c r="K28" s="285"/>
      <c r="L28" s="285"/>
      <c r="M28" s="285"/>
      <c r="N28" s="285"/>
      <c r="O28" s="285"/>
      <c r="P28" s="286">
        <f t="shared" si="0"/>
        <v>0</v>
      </c>
    </row>
    <row r="29" spans="1:16" s="281" customFormat="1" ht="17.25" customHeight="1">
      <c r="A29" s="282">
        <v>18</v>
      </c>
      <c r="B29" s="283"/>
      <c r="C29" s="284"/>
      <c r="D29" s="285"/>
      <c r="E29" s="285"/>
      <c r="F29" s="285"/>
      <c r="G29" s="285"/>
      <c r="H29" s="285"/>
      <c r="I29" s="285"/>
      <c r="J29" s="285"/>
      <c r="K29" s="285"/>
      <c r="L29" s="285"/>
      <c r="M29" s="285"/>
      <c r="N29" s="285"/>
      <c r="O29" s="285"/>
      <c r="P29" s="286">
        <f t="shared" si="0"/>
        <v>0</v>
      </c>
    </row>
    <row r="30" spans="1:16" s="281" customFormat="1" ht="17.25" customHeight="1">
      <c r="A30" s="282">
        <v>19</v>
      </c>
      <c r="B30" s="283"/>
      <c r="C30" s="284"/>
      <c r="D30" s="285"/>
      <c r="E30" s="285"/>
      <c r="F30" s="285"/>
      <c r="G30" s="285"/>
      <c r="H30" s="285"/>
      <c r="I30" s="285"/>
      <c r="J30" s="285"/>
      <c r="K30" s="285"/>
      <c r="L30" s="285"/>
      <c r="M30" s="285"/>
      <c r="N30" s="285"/>
      <c r="O30" s="285"/>
      <c r="P30" s="286">
        <f t="shared" si="0"/>
        <v>0</v>
      </c>
    </row>
    <row r="31" spans="1:16" s="281" customFormat="1" ht="17.25" customHeight="1">
      <c r="A31" s="282">
        <v>20</v>
      </c>
      <c r="B31" s="283"/>
      <c r="C31" s="284"/>
      <c r="D31" s="285"/>
      <c r="E31" s="285"/>
      <c r="F31" s="285"/>
      <c r="G31" s="285"/>
      <c r="H31" s="285"/>
      <c r="I31" s="285"/>
      <c r="J31" s="285"/>
      <c r="K31" s="285"/>
      <c r="L31" s="285"/>
      <c r="M31" s="285"/>
      <c r="N31" s="285"/>
      <c r="O31" s="285"/>
      <c r="P31" s="286">
        <f t="shared" si="0"/>
        <v>0</v>
      </c>
    </row>
    <row r="32" spans="1:16" s="281" customFormat="1" ht="17.25" customHeight="1">
      <c r="A32" s="282">
        <v>21</v>
      </c>
      <c r="B32" s="283"/>
      <c r="C32" s="284"/>
      <c r="D32" s="285"/>
      <c r="E32" s="285"/>
      <c r="F32" s="285"/>
      <c r="G32" s="285"/>
      <c r="H32" s="285"/>
      <c r="I32" s="285"/>
      <c r="J32" s="285"/>
      <c r="K32" s="285"/>
      <c r="L32" s="285"/>
      <c r="M32" s="285"/>
      <c r="N32" s="285"/>
      <c r="O32" s="285"/>
      <c r="P32" s="286">
        <f t="shared" si="0"/>
        <v>0</v>
      </c>
    </row>
    <row r="33" spans="1:16" s="281" customFormat="1" ht="17.25" customHeight="1">
      <c r="A33" s="282">
        <v>22</v>
      </c>
      <c r="B33" s="283"/>
      <c r="C33" s="284"/>
      <c r="D33" s="285"/>
      <c r="E33" s="285"/>
      <c r="F33" s="285"/>
      <c r="G33" s="285"/>
      <c r="H33" s="285"/>
      <c r="I33" s="285"/>
      <c r="J33" s="285"/>
      <c r="K33" s="285"/>
      <c r="L33" s="285"/>
      <c r="M33" s="285"/>
      <c r="N33" s="285"/>
      <c r="O33" s="285"/>
      <c r="P33" s="286">
        <f>SUM(D33:O33)</f>
        <v>0</v>
      </c>
    </row>
    <row r="34" spans="1:16" s="281" customFormat="1" ht="17.25" customHeight="1">
      <c r="A34" s="282">
        <v>23</v>
      </c>
      <c r="B34" s="283"/>
      <c r="C34" s="284"/>
      <c r="D34" s="285"/>
      <c r="E34" s="285"/>
      <c r="F34" s="285"/>
      <c r="G34" s="285"/>
      <c r="H34" s="285"/>
      <c r="I34" s="285"/>
      <c r="J34" s="285"/>
      <c r="K34" s="285"/>
      <c r="L34" s="285"/>
      <c r="M34" s="285"/>
      <c r="N34" s="285"/>
      <c r="O34" s="285"/>
      <c r="P34" s="286">
        <f>SUM(D34:O34)</f>
        <v>0</v>
      </c>
    </row>
    <row r="35" spans="1:16" s="281" customFormat="1" ht="17.25" customHeight="1">
      <c r="A35" s="282">
        <v>24</v>
      </c>
      <c r="B35" s="283"/>
      <c r="C35" s="284"/>
      <c r="D35" s="285"/>
      <c r="E35" s="285"/>
      <c r="F35" s="285"/>
      <c r="G35" s="285"/>
      <c r="H35" s="285"/>
      <c r="I35" s="285"/>
      <c r="J35" s="285"/>
      <c r="K35" s="285"/>
      <c r="L35" s="285"/>
      <c r="M35" s="285"/>
      <c r="N35" s="285"/>
      <c r="O35" s="285"/>
      <c r="P35" s="286">
        <f t="shared" si="0"/>
        <v>0</v>
      </c>
    </row>
    <row r="36" spans="1:16" s="281" customFormat="1" ht="17.25" customHeight="1">
      <c r="A36" s="282">
        <v>25</v>
      </c>
      <c r="B36" s="283"/>
      <c r="C36" s="284"/>
      <c r="D36" s="285"/>
      <c r="E36" s="285"/>
      <c r="F36" s="285"/>
      <c r="G36" s="285"/>
      <c r="H36" s="285"/>
      <c r="I36" s="285"/>
      <c r="J36" s="285"/>
      <c r="K36" s="285"/>
      <c r="L36" s="285"/>
      <c r="M36" s="285"/>
      <c r="N36" s="285"/>
      <c r="O36" s="285"/>
      <c r="P36" s="286">
        <f t="shared" si="0"/>
        <v>0</v>
      </c>
    </row>
    <row r="37" spans="1:16" s="281" customFormat="1">
      <c r="B37" s="287"/>
      <c r="C37" s="287"/>
      <c r="P37" s="288"/>
    </row>
    <row r="38" spans="1:16" s="281" customFormat="1">
      <c r="B38" s="287"/>
      <c r="C38" s="287"/>
      <c r="P38" s="289"/>
    </row>
    <row r="39" spans="1:16" s="281" customFormat="1" ht="18.75" customHeight="1">
      <c r="A39" s="425" t="s">
        <v>10</v>
      </c>
      <c r="B39" s="426"/>
      <c r="C39" s="427"/>
      <c r="D39" s="286">
        <f t="shared" ref="D39:P39" si="1">SUM(D12:D36)</f>
        <v>0</v>
      </c>
      <c r="E39" s="286">
        <f t="shared" si="1"/>
        <v>0</v>
      </c>
      <c r="F39" s="286">
        <f t="shared" si="1"/>
        <v>0</v>
      </c>
      <c r="G39" s="286">
        <f t="shared" si="1"/>
        <v>0</v>
      </c>
      <c r="H39" s="286">
        <f t="shared" si="1"/>
        <v>0</v>
      </c>
      <c r="I39" s="286">
        <f t="shared" si="1"/>
        <v>0</v>
      </c>
      <c r="J39" s="286">
        <f t="shared" si="1"/>
        <v>0</v>
      </c>
      <c r="K39" s="286">
        <f t="shared" si="1"/>
        <v>0</v>
      </c>
      <c r="L39" s="286">
        <f t="shared" si="1"/>
        <v>0</v>
      </c>
      <c r="M39" s="286">
        <f t="shared" si="1"/>
        <v>0</v>
      </c>
      <c r="N39" s="286">
        <f t="shared" si="1"/>
        <v>0</v>
      </c>
      <c r="O39" s="286">
        <f t="shared" si="1"/>
        <v>0</v>
      </c>
      <c r="P39" s="290">
        <f t="shared" si="1"/>
        <v>0</v>
      </c>
    </row>
    <row r="40" spans="1:16" s="281" customFormat="1" ht="7.5" customHeight="1">
      <c r="A40" s="279"/>
      <c r="B40" s="279"/>
      <c r="C40" s="279"/>
      <c r="D40" s="291"/>
      <c r="E40" s="291"/>
      <c r="F40" s="291"/>
      <c r="G40" s="291"/>
      <c r="H40" s="291"/>
      <c r="I40" s="291"/>
      <c r="J40" s="291"/>
      <c r="K40" s="291"/>
      <c r="L40" s="292"/>
      <c r="M40" s="292"/>
      <c r="N40" s="292"/>
      <c r="O40" s="292"/>
      <c r="P40" s="293"/>
    </row>
    <row r="41" spans="1:16" s="281" customFormat="1" ht="18.75" customHeight="1">
      <c r="A41" s="422" t="s">
        <v>89</v>
      </c>
      <c r="B41" s="423"/>
      <c r="C41" s="424"/>
      <c r="D41" s="285">
        <v>22</v>
      </c>
      <c r="E41" s="285">
        <v>22</v>
      </c>
      <c r="F41" s="285">
        <v>22</v>
      </c>
      <c r="G41" s="285">
        <v>22</v>
      </c>
      <c r="H41" s="285">
        <v>22</v>
      </c>
      <c r="I41" s="285">
        <v>22</v>
      </c>
      <c r="J41" s="285">
        <v>22</v>
      </c>
      <c r="K41" s="285">
        <v>22</v>
      </c>
      <c r="L41" s="285">
        <v>22</v>
      </c>
      <c r="M41" s="285">
        <v>22</v>
      </c>
      <c r="N41" s="285">
        <v>22</v>
      </c>
      <c r="O41" s="285">
        <v>22</v>
      </c>
      <c r="P41" s="286">
        <f>SUM(D41:O41)</f>
        <v>264</v>
      </c>
    </row>
    <row r="42" spans="1:16" s="281" customFormat="1">
      <c r="A42" s="294"/>
      <c r="B42" s="294"/>
      <c r="C42" s="294"/>
      <c r="D42" s="295"/>
      <c r="E42" s="295"/>
      <c r="F42" s="295"/>
      <c r="G42" s="295"/>
      <c r="H42" s="295"/>
      <c r="I42" s="295"/>
      <c r="J42" s="295"/>
      <c r="K42" s="295"/>
      <c r="L42" s="295"/>
      <c r="M42" s="295"/>
      <c r="N42" s="295"/>
      <c r="O42" s="295"/>
      <c r="P42" s="295"/>
    </row>
    <row r="43" spans="1:16" ht="13.5" customHeight="1">
      <c r="A43" s="271" t="s">
        <v>90</v>
      </c>
      <c r="B43" s="272"/>
      <c r="C43" s="272"/>
      <c r="D43" s="272"/>
      <c r="E43" s="272"/>
      <c r="F43" s="272"/>
      <c r="G43" s="272"/>
      <c r="H43" s="272"/>
      <c r="I43" s="272"/>
      <c r="J43" s="272"/>
      <c r="K43" s="272"/>
      <c r="L43" s="272"/>
      <c r="M43" s="272"/>
      <c r="N43" s="272"/>
      <c r="O43" s="272"/>
      <c r="P43" s="272"/>
    </row>
    <row r="44" spans="1:16">
      <c r="A44" s="271" t="s">
        <v>91</v>
      </c>
      <c r="B44" s="272"/>
      <c r="C44" s="272"/>
      <c r="D44" s="272"/>
      <c r="E44" s="272"/>
      <c r="F44" s="272"/>
      <c r="G44" s="272"/>
      <c r="H44" s="272"/>
      <c r="I44" s="272"/>
      <c r="J44" s="272"/>
      <c r="K44" s="272"/>
      <c r="L44" s="272"/>
      <c r="M44" s="272"/>
      <c r="N44" s="272"/>
      <c r="O44" s="272"/>
      <c r="P44" s="272"/>
    </row>
  </sheetData>
  <mergeCells count="13">
    <mergeCell ref="A4:C4"/>
    <mergeCell ref="D4:H4"/>
    <mergeCell ref="D6:H6"/>
    <mergeCell ref="A41:C41"/>
    <mergeCell ref="A39:C39"/>
    <mergeCell ref="D5:M5"/>
    <mergeCell ref="A5:C5"/>
    <mergeCell ref="A7:C7"/>
    <mergeCell ref="A6:C6"/>
    <mergeCell ref="D7:H7"/>
    <mergeCell ref="D10:P10"/>
    <mergeCell ref="I7:L7"/>
    <mergeCell ref="M7:P7"/>
  </mergeCells>
  <phoneticPr fontId="6"/>
  <dataValidations count="3">
    <dataValidation type="whole" operator="lessThanOrEqual" allowBlank="1" showInputMessage="1" showErrorMessage="1" errorTitle="利用日数の入力に誤りがあります。" error="当該月の日数より大きい数値は入力できません。" sqref="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N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N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N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N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N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N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N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N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N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N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N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N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N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N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N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29</formula1>
    </dataValidation>
    <dataValidation type="list" allowBlank="1" showInputMessage="1" showErrorMessage="1" sqref="C12:C36">
      <formula1>",区分２,区分３,区分４,区分５,区分６"</formula1>
    </dataValidation>
    <dataValidation type="list" allowBlank="1" showInputMessage="1" showErrorMessage="1" sqref="D4:H4">
      <formula1>"自立生活援助"</formula1>
    </dataValidation>
  </dataValidations>
  <printOptions horizontalCentered="1"/>
  <pageMargins left="0.78740157480314965" right="0.78740157480314965" top="0.98425196850393704" bottom="0.98425196850393704" header="0.51181102362204722" footer="0.51181102362204722"/>
  <pageSetup paperSize="9" scale="72"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election activeCell="A31" sqref="A31:AS31"/>
    </sheetView>
  </sheetViews>
  <sheetFormatPr defaultColWidth="9" defaultRowHeight="21" customHeight="1"/>
  <cols>
    <col min="1" max="1" width="4.7265625" style="1" customWidth="1"/>
    <col min="2" max="2" width="14.08984375" style="2" customWidth="1"/>
    <col min="3" max="3" width="14.26953125" style="2" customWidth="1"/>
    <col min="4" max="4" width="14.90625" style="2" customWidth="1"/>
    <col min="5" max="5" width="3" style="2" customWidth="1"/>
    <col min="6" max="35" width="3" style="1" customWidth="1"/>
    <col min="36" max="44" width="3.08984375"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c r="A1" s="148" t="s">
        <v>114</v>
      </c>
      <c r="B1" s="148"/>
      <c r="C1" s="148" t="str">
        <f>IF(DAY('調書1-1'!D2)&lt;15,"(2か月前)　従業者の勤務の体制及び勤務形態一覧表","(前月)　従業者の勤務の体制及び勤務形態一覧表")</f>
        <v>(2か月前)　従業者の勤務の体制及び勤務形態一覧表</v>
      </c>
      <c r="D1" s="148"/>
      <c r="E1" s="148"/>
      <c r="F1" s="148"/>
      <c r="G1" s="148"/>
      <c r="H1" s="148"/>
      <c r="I1" s="148"/>
      <c r="J1" s="148"/>
      <c r="K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row>
    <row r="2" spans="1:59" s="8" customFormat="1" ht="18.75" customHeight="1" thickBot="1">
      <c r="B2" s="73"/>
      <c r="C2" s="73"/>
      <c r="D2" s="73"/>
      <c r="E2" s="73"/>
      <c r="F2" s="73"/>
      <c r="L2" s="446" t="e">
        <f>"（"&amp;TEXT(DATE(TEXT('調書1-1'!$AU$2,"yyyy"),TEXT('調書1-1'!$AU$2,"mm")-1,1),"gggee年mm月")&amp;"分）"</f>
        <v>#NUM!</v>
      </c>
      <c r="M2" s="446"/>
      <c r="N2" s="446"/>
      <c r="O2" s="446"/>
      <c r="P2" s="446"/>
      <c r="Q2" s="446"/>
      <c r="R2" s="446"/>
    </row>
    <row r="3" spans="1:59" s="8" customFormat="1" ht="18.75" customHeight="1" thickBot="1">
      <c r="A3" s="437" t="s">
        <v>29</v>
      </c>
      <c r="B3" s="438"/>
      <c r="C3" s="438"/>
      <c r="D3" s="438"/>
      <c r="E3" s="444" t="s">
        <v>107</v>
      </c>
      <c r="F3" s="445"/>
      <c r="G3" s="445"/>
      <c r="H3" s="445"/>
      <c r="I3" s="445"/>
      <c r="J3" s="445"/>
      <c r="K3" s="445"/>
      <c r="L3" s="445"/>
      <c r="M3" s="445"/>
      <c r="N3" s="445"/>
      <c r="O3" s="445"/>
      <c r="P3" s="437" t="s">
        <v>55</v>
      </c>
      <c r="Q3" s="438"/>
      <c r="R3" s="438"/>
      <c r="S3" s="438"/>
      <c r="T3" s="438"/>
      <c r="U3" s="438"/>
      <c r="V3" s="438"/>
      <c r="W3" s="438"/>
      <c r="X3" s="438"/>
      <c r="Y3" s="455"/>
      <c r="Z3" s="498" t="str">
        <f>'調書1-1'!$AJ$1&amp;"　"&amp;'調書1-1'!$AQ$1</f>
        <v>　</v>
      </c>
      <c r="AA3" s="499"/>
      <c r="AB3" s="499"/>
      <c r="AC3" s="499"/>
      <c r="AD3" s="499"/>
      <c r="AE3" s="499"/>
      <c r="AF3" s="499"/>
      <c r="AG3" s="499"/>
      <c r="AH3" s="499"/>
      <c r="AI3" s="499"/>
      <c r="AJ3" s="499"/>
      <c r="AK3" s="499"/>
      <c r="AL3" s="499"/>
      <c r="AM3" s="499"/>
      <c r="AN3" s="499"/>
      <c r="AO3" s="499"/>
      <c r="AP3" s="499"/>
      <c r="AQ3" s="499"/>
      <c r="AR3" s="499"/>
      <c r="AS3" s="500"/>
    </row>
    <row r="4" spans="1:59" s="8" customFormat="1" ht="18.75" customHeight="1" thickBot="1">
      <c r="A4" s="442"/>
      <c r="B4" s="443"/>
      <c r="C4" s="443"/>
      <c r="D4" s="443"/>
      <c r="E4" s="454" t="s">
        <v>28</v>
      </c>
      <c r="F4" s="440"/>
      <c r="G4" s="440"/>
      <c r="H4" s="440"/>
      <c r="I4" s="440"/>
      <c r="J4" s="440"/>
      <c r="K4" s="440"/>
      <c r="L4" s="440"/>
      <c r="M4" s="440"/>
      <c r="N4" s="440"/>
      <c r="O4" s="440"/>
      <c r="P4" s="440"/>
      <c r="Q4" s="440"/>
      <c r="R4" s="440"/>
      <c r="S4" s="440"/>
      <c r="T4" s="440"/>
      <c r="U4" s="440"/>
      <c r="V4" s="440"/>
      <c r="W4" s="440"/>
      <c r="X4" s="440"/>
      <c r="Y4" s="440"/>
      <c r="Z4" s="440"/>
      <c r="AA4" s="441"/>
      <c r="AB4" s="444" t="s">
        <v>22</v>
      </c>
      <c r="AC4" s="445"/>
      <c r="AD4" s="445"/>
      <c r="AE4" s="445"/>
      <c r="AF4" s="445"/>
      <c r="AG4" s="445"/>
      <c r="AH4" s="445"/>
      <c r="AI4" s="445"/>
      <c r="AJ4" s="445"/>
      <c r="AK4" s="445"/>
      <c r="AL4" s="445"/>
      <c r="AM4" s="445"/>
      <c r="AN4" s="445"/>
      <c r="AO4" s="445"/>
      <c r="AP4" s="445"/>
      <c r="AQ4" s="445"/>
      <c r="AR4" s="445"/>
      <c r="AS4" s="450"/>
    </row>
    <row r="5" spans="1:59" s="8" customFormat="1" ht="18.75" customHeight="1" thickBot="1">
      <c r="A5" s="437" t="s">
        <v>27</v>
      </c>
      <c r="B5" s="438"/>
      <c r="C5" s="438"/>
      <c r="D5" s="57" t="s">
        <v>22</v>
      </c>
      <c r="E5" s="439" t="s">
        <v>26</v>
      </c>
      <c r="F5" s="440"/>
      <c r="G5" s="440"/>
      <c r="H5" s="440"/>
      <c r="I5" s="440"/>
      <c r="J5" s="440"/>
      <c r="K5" s="440"/>
      <c r="L5" s="441"/>
      <c r="M5" s="501" t="s">
        <v>22</v>
      </c>
      <c r="N5" s="502"/>
      <c r="O5" s="502"/>
      <c r="P5" s="502"/>
      <c r="Q5" s="502"/>
      <c r="R5" s="502"/>
      <c r="S5" s="502"/>
      <c r="T5" s="502"/>
      <c r="U5" s="502"/>
      <c r="V5" s="503"/>
      <c r="W5" s="439" t="s">
        <v>25</v>
      </c>
      <c r="X5" s="440"/>
      <c r="Y5" s="440"/>
      <c r="Z5" s="440"/>
      <c r="AA5" s="440"/>
      <c r="AB5" s="440"/>
      <c r="AC5" s="440"/>
      <c r="AD5" s="440"/>
      <c r="AE5" s="441"/>
      <c r="AF5" s="451" t="s">
        <v>22</v>
      </c>
      <c r="AG5" s="452"/>
      <c r="AH5" s="452"/>
      <c r="AI5" s="452"/>
      <c r="AJ5" s="452"/>
      <c r="AK5" s="452"/>
      <c r="AL5" s="452"/>
      <c r="AM5" s="452"/>
      <c r="AN5" s="452"/>
      <c r="AO5" s="452"/>
      <c r="AP5" s="452"/>
      <c r="AQ5" s="452"/>
      <c r="AR5" s="452"/>
      <c r="AS5" s="453"/>
    </row>
    <row r="6" spans="1:59" s="8" customFormat="1" ht="18.75" customHeight="1" thickBot="1">
      <c r="A6" s="437" t="s">
        <v>24</v>
      </c>
      <c r="B6" s="438"/>
      <c r="C6" s="438"/>
      <c r="D6" s="438"/>
      <c r="E6" s="438"/>
      <c r="F6" s="438"/>
      <c r="G6" s="438"/>
      <c r="H6" s="438"/>
      <c r="I6" s="438"/>
      <c r="J6" s="438"/>
      <c r="K6" s="438"/>
      <c r="L6" s="455"/>
      <c r="M6" s="501" t="s">
        <v>22</v>
      </c>
      <c r="N6" s="502"/>
      <c r="O6" s="502"/>
      <c r="P6" s="502"/>
      <c r="Q6" s="502"/>
      <c r="R6" s="502"/>
      <c r="S6" s="502"/>
      <c r="T6" s="502"/>
      <c r="U6" s="502"/>
      <c r="V6" s="503"/>
      <c r="W6" s="439" t="s">
        <v>23</v>
      </c>
      <c r="X6" s="440"/>
      <c r="Y6" s="440"/>
      <c r="Z6" s="440"/>
      <c r="AA6" s="440"/>
      <c r="AB6" s="440"/>
      <c r="AC6" s="440"/>
      <c r="AD6" s="440"/>
      <c r="AE6" s="441"/>
      <c r="AF6" s="495" t="s">
        <v>22</v>
      </c>
      <c r="AG6" s="496"/>
      <c r="AH6" s="496"/>
      <c r="AI6" s="496"/>
      <c r="AJ6" s="496"/>
      <c r="AK6" s="496"/>
      <c r="AL6" s="496"/>
      <c r="AM6" s="496"/>
      <c r="AN6" s="496"/>
      <c r="AO6" s="496"/>
      <c r="AP6" s="496"/>
      <c r="AQ6" s="496"/>
      <c r="AR6" s="496"/>
      <c r="AS6" s="497"/>
    </row>
    <row r="7" spans="1:59" s="8" customFormat="1" ht="18.75" customHeight="1">
      <c r="A7" s="507" t="s">
        <v>21</v>
      </c>
      <c r="B7" s="456" t="s">
        <v>20</v>
      </c>
      <c r="C7" s="479" t="s">
        <v>19</v>
      </c>
      <c r="D7" s="457" t="s">
        <v>18</v>
      </c>
      <c r="E7" s="456" t="s">
        <v>17</v>
      </c>
      <c r="F7" s="457"/>
      <c r="G7" s="457"/>
      <c r="H7" s="457"/>
      <c r="I7" s="457"/>
      <c r="J7" s="457"/>
      <c r="K7" s="458"/>
      <c r="L7" s="456" t="s">
        <v>16</v>
      </c>
      <c r="M7" s="457"/>
      <c r="N7" s="457"/>
      <c r="O7" s="457"/>
      <c r="P7" s="457"/>
      <c r="Q7" s="457"/>
      <c r="R7" s="458"/>
      <c r="S7" s="456" t="s">
        <v>15</v>
      </c>
      <c r="T7" s="457"/>
      <c r="U7" s="457"/>
      <c r="V7" s="457"/>
      <c r="W7" s="457"/>
      <c r="X7" s="457"/>
      <c r="Y7" s="458"/>
      <c r="Z7" s="459" t="s">
        <v>14</v>
      </c>
      <c r="AA7" s="457"/>
      <c r="AB7" s="457"/>
      <c r="AC7" s="457"/>
      <c r="AD7" s="457"/>
      <c r="AE7" s="457"/>
      <c r="AF7" s="460"/>
      <c r="AG7" s="504"/>
      <c r="AH7" s="505"/>
      <c r="AI7" s="506"/>
      <c r="AJ7" s="482" t="s">
        <v>10</v>
      </c>
      <c r="AK7" s="479"/>
      <c r="AL7" s="479"/>
      <c r="AM7" s="479" t="s">
        <v>13</v>
      </c>
      <c r="AN7" s="479"/>
      <c r="AO7" s="479"/>
      <c r="AP7" s="479" t="s">
        <v>12</v>
      </c>
      <c r="AQ7" s="479"/>
      <c r="AR7" s="479"/>
      <c r="AS7" s="511" t="s">
        <v>11</v>
      </c>
    </row>
    <row r="8" spans="1:59" s="8" customFormat="1" ht="18.75" customHeight="1">
      <c r="A8" s="508"/>
      <c r="B8" s="510"/>
      <c r="C8" s="480"/>
      <c r="D8" s="481"/>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49">
        <v>30</v>
      </c>
      <c r="AI8" s="67">
        <v>31</v>
      </c>
      <c r="AJ8" s="483"/>
      <c r="AK8" s="480"/>
      <c r="AL8" s="480"/>
      <c r="AM8" s="480"/>
      <c r="AN8" s="480"/>
      <c r="AO8" s="480"/>
      <c r="AP8" s="480"/>
      <c r="AQ8" s="480"/>
      <c r="AR8" s="480"/>
      <c r="AS8" s="512"/>
    </row>
    <row r="9" spans="1:59" s="8" customFormat="1" ht="18.75" customHeight="1">
      <c r="A9" s="508"/>
      <c r="B9" s="510"/>
      <c r="C9" s="480"/>
      <c r="D9" s="481"/>
      <c r="E9" s="156" t="e">
        <f>IF(TEXT(DATE(TEXT('調書1-1'!$AU$2,"yyyy"),TEXT('調書1-1'!$AU$2,"mm")-1,E$8),"DD")=TEXT(E$8,"00"),TEXT(DATE(TEXT('調書1-1'!$AU$2,"yyyy"),TEXT('調書1-1'!$AU$2,"mm")-1,E$8),"aaa"),"-")</f>
        <v>#NUM!</v>
      </c>
      <c r="F9" s="157" t="e">
        <f>IF(TEXT(DATE(TEXT('調書1-1'!$AU$2,"yyyy"),TEXT('調書1-1'!$AU$2,"mm")-1,F$8),"DD")=TEXT(F$8,"00"),TEXT(DATE(TEXT('調書1-1'!$AU$2,"yyyy"),TEXT('調書1-1'!$AU$2,"mm")-1,F$8),"aaa"),"-")</f>
        <v>#NUM!</v>
      </c>
      <c r="G9" s="158" t="e">
        <f>IF(TEXT(DATE(TEXT('調書1-1'!$AU$2,"yyyy"),TEXT('調書1-1'!$AU$2,"mm")-1,G$8),"DD")=TEXT(G$8,"00"),TEXT(DATE(TEXT('調書1-1'!$AU$2,"yyyy"),TEXT('調書1-1'!$AU$2,"mm")-1,G$8),"aaa"),"-")</f>
        <v>#NUM!</v>
      </c>
      <c r="H9" s="157" t="e">
        <f>IF(TEXT(DATE(TEXT('調書1-1'!$AU$2,"yyyy"),TEXT('調書1-1'!$AU$2,"mm")-1,H$8),"DD")=TEXT(H$8,"00"),TEXT(DATE(TEXT('調書1-1'!$AU$2,"yyyy"),TEXT('調書1-1'!$AU$2,"mm")-1,H$8),"aaa"),"-")</f>
        <v>#NUM!</v>
      </c>
      <c r="I9" s="157" t="e">
        <f>IF(TEXT(DATE(TEXT('調書1-1'!$AU$2,"yyyy"),TEXT('調書1-1'!$AU$2,"mm")-1,I$8),"DD")=TEXT(I$8,"00"),TEXT(DATE(TEXT('調書1-1'!$AU$2,"yyyy"),TEXT('調書1-1'!$AU$2,"mm")-1,I$8),"aaa"),"-")</f>
        <v>#NUM!</v>
      </c>
      <c r="J9" s="157" t="e">
        <f>IF(TEXT(DATE(TEXT('調書1-1'!$AU$2,"yyyy"),TEXT('調書1-1'!$AU$2,"mm")-1,J$8),"DD")=TEXT(J$8,"00"),TEXT(DATE(TEXT('調書1-1'!$AU$2,"yyyy"),TEXT('調書1-1'!$AU$2,"mm")-1,J$8),"aaa"),"-")</f>
        <v>#NUM!</v>
      </c>
      <c r="K9" s="157" t="e">
        <f>IF(TEXT(DATE(TEXT('調書1-1'!$AU$2,"yyyy"),TEXT('調書1-1'!$AU$2,"mm")-1,K$8),"DD")=TEXT(K$8,"00"),TEXT(DATE(TEXT('調書1-1'!$AU$2,"yyyy"),TEXT('調書1-1'!$AU$2,"mm")-1,K$8),"aaa"),"-")</f>
        <v>#NUM!</v>
      </c>
      <c r="L9" s="156" t="e">
        <f>IF(TEXT(DATE(TEXT('調書1-1'!$AU$2,"yyyy"),TEXT('調書1-1'!$AU$2,"mm")-1,L$8),"DD")=TEXT(L$8,"00"),TEXT(DATE(TEXT('調書1-1'!$AU$2,"yyyy"),TEXT('調書1-1'!$AU$2,"mm")-1,L$8),"aaa"),"-")</f>
        <v>#NUM!</v>
      </c>
      <c r="M9" s="157" t="e">
        <f>IF(TEXT(DATE(TEXT('調書1-1'!$AU$2,"yyyy"),TEXT('調書1-1'!$AU$2,"mm")-1,M$8),"DD")=TEXT(M$8,"00"),TEXT(DATE(TEXT('調書1-1'!$AU$2,"yyyy"),TEXT('調書1-1'!$AU$2,"mm")-1,M$8),"aaa"),"-")</f>
        <v>#NUM!</v>
      </c>
      <c r="N9" s="158" t="e">
        <f>IF(TEXT(DATE(TEXT('調書1-1'!$AU$2,"yyyy"),TEXT('調書1-1'!$AU$2,"mm")-1,N$8),"DD")=TEXT(N$8,"00"),TEXT(DATE(TEXT('調書1-1'!$AU$2,"yyyy"),TEXT('調書1-1'!$AU$2,"mm")-1,N$8),"aaa"),"-")</f>
        <v>#NUM!</v>
      </c>
      <c r="O9" s="157" t="e">
        <f>IF(TEXT(DATE(TEXT('調書1-1'!$AU$2,"yyyy"),TEXT('調書1-1'!$AU$2,"mm")-1,O$8),"DD")=TEXT(O$8,"00"),TEXT(DATE(TEXT('調書1-1'!$AU$2,"yyyy"),TEXT('調書1-1'!$AU$2,"mm")-1,O$8),"aaa"),"-")</f>
        <v>#NUM!</v>
      </c>
      <c r="P9" s="157" t="e">
        <f>IF(TEXT(DATE(TEXT('調書1-1'!$AU$2,"yyyy"),TEXT('調書1-1'!$AU$2,"mm")-1,P$8),"DD")=TEXT(P$8,"00"),TEXT(DATE(TEXT('調書1-1'!$AU$2,"yyyy"),TEXT('調書1-1'!$AU$2,"mm")-1,P$8),"aaa"),"-")</f>
        <v>#NUM!</v>
      </c>
      <c r="Q9" s="157" t="e">
        <f>IF(TEXT(DATE(TEXT('調書1-1'!$AU$2,"yyyy"),TEXT('調書1-1'!$AU$2,"mm")-1,Q$8),"DD")=TEXT(Q$8,"00"),TEXT(DATE(TEXT('調書1-1'!$AU$2,"yyyy"),TEXT('調書1-1'!$AU$2,"mm")-1,Q$8),"aaa"),"-")</f>
        <v>#NUM!</v>
      </c>
      <c r="R9" s="157" t="e">
        <f>IF(TEXT(DATE(TEXT('調書1-1'!$AU$2,"yyyy"),TEXT('調書1-1'!$AU$2,"mm")-1,R$8),"DD")=TEXT(R$8,"00"),TEXT(DATE(TEXT('調書1-1'!$AU$2,"yyyy"),TEXT('調書1-1'!$AU$2,"mm")-1,R$8),"aaa"),"-")</f>
        <v>#NUM!</v>
      </c>
      <c r="S9" s="156" t="e">
        <f>IF(TEXT(DATE(TEXT('調書1-1'!$AU$2,"yyyy"),TEXT('調書1-1'!$AU$2,"mm")-1,S$8),"DD")=TEXT(S$8,"00"),TEXT(DATE(TEXT('調書1-1'!$AU$2,"yyyy"),TEXT('調書1-1'!$AU$2,"mm")-1,S$8),"aaa"),"-")</f>
        <v>#NUM!</v>
      </c>
      <c r="T9" s="157" t="e">
        <f>IF(TEXT(DATE(TEXT('調書1-1'!$AU$2,"yyyy"),TEXT('調書1-1'!$AU$2,"mm")-1,T$8),"DD")=TEXT(T$8,"00"),TEXT(DATE(TEXT('調書1-1'!$AU$2,"yyyy"),TEXT('調書1-1'!$AU$2,"mm")-1,T$8),"aaa"),"-")</f>
        <v>#NUM!</v>
      </c>
      <c r="U9" s="158" t="e">
        <f>IF(TEXT(DATE(TEXT('調書1-1'!$AU$2,"yyyy"),TEXT('調書1-1'!$AU$2,"mm")-1,U$8),"DD")=TEXT(U$8,"00"),TEXT(DATE(TEXT('調書1-1'!$AU$2,"yyyy"),TEXT('調書1-1'!$AU$2,"mm")-1,U$8),"aaa"),"-")</f>
        <v>#NUM!</v>
      </c>
      <c r="V9" s="157" t="e">
        <f>IF(TEXT(DATE(TEXT('調書1-1'!$AU$2,"yyyy"),TEXT('調書1-1'!$AU$2,"mm")-1,V$8),"DD")=TEXT(V$8,"00"),TEXT(DATE(TEXT('調書1-1'!$AU$2,"yyyy"),TEXT('調書1-1'!$AU$2,"mm")-1,V$8),"aaa"),"-")</f>
        <v>#NUM!</v>
      </c>
      <c r="W9" s="157" t="e">
        <f>IF(TEXT(DATE(TEXT('調書1-1'!$AU$2,"yyyy"),TEXT('調書1-1'!$AU$2,"mm")-1,W$8),"DD")=TEXT(W$8,"00"),TEXT(DATE(TEXT('調書1-1'!$AU$2,"yyyy"),TEXT('調書1-1'!$AU$2,"mm")-1,W$8),"aaa"),"-")</f>
        <v>#NUM!</v>
      </c>
      <c r="X9" s="157" t="e">
        <f>IF(TEXT(DATE(TEXT('調書1-1'!$AU$2,"yyyy"),TEXT('調書1-1'!$AU$2,"mm")-1,X$8),"DD")=TEXT(X$8,"00"),TEXT(DATE(TEXT('調書1-1'!$AU$2,"yyyy"),TEXT('調書1-1'!$AU$2,"mm")-1,X$8),"aaa"),"-")</f>
        <v>#NUM!</v>
      </c>
      <c r="Y9" s="157" t="e">
        <f>IF(TEXT(DATE(TEXT('調書1-1'!$AU$2,"yyyy"),TEXT('調書1-1'!$AU$2,"mm")-1,Y$8),"DD")=TEXT(Y$8,"00"),TEXT(DATE(TEXT('調書1-1'!$AU$2,"yyyy"),TEXT('調書1-1'!$AU$2,"mm")-1,Y$8),"aaa"),"-")</f>
        <v>#NUM!</v>
      </c>
      <c r="Z9" s="156" t="e">
        <f>IF(TEXT(DATE(TEXT('調書1-1'!$AU$2,"yyyy"),TEXT('調書1-1'!$AU$2,"mm")-1,Z$8),"DD")=TEXT(Z$8,"00"),TEXT(DATE(TEXT('調書1-1'!$AU$2,"yyyy"),TEXT('調書1-1'!$AU$2,"mm")-1,Z$8),"aaa"),"-")</f>
        <v>#NUM!</v>
      </c>
      <c r="AA9" s="157" t="e">
        <f>IF(TEXT(DATE(TEXT('調書1-1'!$AU$2,"yyyy"),TEXT('調書1-1'!$AU$2,"mm")-1,AA$8),"DD")=TEXT(AA$8,"00"),TEXT(DATE(TEXT('調書1-1'!$AU$2,"yyyy"),TEXT('調書1-1'!$AU$2,"mm")-1,AA$8),"aaa"),"-")</f>
        <v>#NUM!</v>
      </c>
      <c r="AB9" s="158" t="e">
        <f>IF(TEXT(DATE(TEXT('調書1-1'!$AU$2,"yyyy"),TEXT('調書1-1'!$AU$2,"mm")-1,AB$8),"DD")=TEXT(AB$8,"00"),TEXT(DATE(TEXT('調書1-1'!$AU$2,"yyyy"),TEXT('調書1-1'!$AU$2,"mm")-1,AB$8),"aaa"),"-")</f>
        <v>#NUM!</v>
      </c>
      <c r="AC9" s="157" t="e">
        <f>IF(TEXT(DATE(TEXT('調書1-1'!$AU$2,"yyyy"),TEXT('調書1-1'!$AU$2,"mm")-1,AC$8),"DD")=TEXT(AC$8,"00"),TEXT(DATE(TEXT('調書1-1'!$AU$2,"yyyy"),TEXT('調書1-1'!$AU$2,"mm")-1,AC$8),"aaa"),"-")</f>
        <v>#NUM!</v>
      </c>
      <c r="AD9" s="157" t="e">
        <f>IF(TEXT(DATE(TEXT('調書1-1'!$AU$2,"yyyy"),TEXT('調書1-1'!$AU$2,"mm")-1,AD$8),"DD")=TEXT(AD$8,"00"),TEXT(DATE(TEXT('調書1-1'!$AU$2,"yyyy"),TEXT('調書1-1'!$AU$2,"mm")-1,AD$8),"aaa"),"-")</f>
        <v>#NUM!</v>
      </c>
      <c r="AE9" s="157" t="e">
        <f>IF(TEXT(DATE(TEXT('調書1-1'!$AU$2,"yyyy"),TEXT('調書1-1'!$AU$2,"mm")-1,AE$8),"DD")=TEXT(AE$8,"00"),TEXT(DATE(TEXT('調書1-1'!$AU$2,"yyyy"),TEXT('調書1-1'!$AU$2,"mm")-1,AE$8),"aaa"),"-")</f>
        <v>#NUM!</v>
      </c>
      <c r="AF9" s="157" t="e">
        <f>IF(TEXT(DATE(TEXT('調書1-1'!$AU$2,"yyyy"),TEXT('調書1-1'!$AU$2,"mm")-1,AF$8),"DD")=TEXT(AF$8,"00"),TEXT(DATE(TEXT('調書1-1'!$AU$2,"yyyy"),TEXT('調書1-1'!$AU$2,"mm")-1,AF$8),"aaa"),"-")</f>
        <v>#NUM!</v>
      </c>
      <c r="AG9" s="159" t="e">
        <f>IF(TEXT(DATE(TEXT('調書1-1'!$AU$2,"yyyy"),TEXT('調書1-1'!$AU$2,"mm")-1,AG$8),"DD")=TEXT(AG$8,"00"),TEXT(DATE(TEXT('調書1-1'!$AU$2,"yyyy"),TEXT('調書1-1'!$AU$2,"mm")-1,AG$8),"aaa"),"-")</f>
        <v>#NUM!</v>
      </c>
      <c r="AH9" s="160" t="e">
        <f>IF(TEXT(DATE(TEXT('調書1-1'!$AU$2,"yyyy"),TEXT('調書1-1'!$AU$2,"mm")-1,AH$8),"DD")=TEXT(AH$8,"00"),TEXT(DATE(TEXT('調書1-1'!$AU$2,"yyyy"),TEXT('調書1-1'!$AU$2,"mm")-1,AH$8),"aaa"),"-")</f>
        <v>#NUM!</v>
      </c>
      <c r="AI9" s="161" t="e">
        <f>IF(TEXT(DATE(TEXT('調書1-1'!$AU$2,"yyyy"),TEXT('調書1-1'!$AU$2,"mm")-1,AI$8),"DD")=TEXT(AI$8,"00"),TEXT(DATE(TEXT('調書1-1'!$AU$2,"yyyy"),TEXT('調書1-1'!$AU$2,"mm")-1,AI$8),"aaa"),"-")</f>
        <v>#NUM!</v>
      </c>
      <c r="AJ9" s="483"/>
      <c r="AK9" s="480"/>
      <c r="AL9" s="480"/>
      <c r="AM9" s="480"/>
      <c r="AN9" s="480"/>
      <c r="AO9" s="480"/>
      <c r="AP9" s="480"/>
      <c r="AQ9" s="480"/>
      <c r="AR9" s="480"/>
      <c r="AS9" s="512"/>
      <c r="AU9" s="66"/>
    </row>
    <row r="10" spans="1:59" s="8" customFormat="1" ht="17.25" customHeight="1">
      <c r="A10" s="508"/>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0"/>
      <c r="AI10" s="61"/>
      <c r="AJ10" s="447">
        <f t="shared" ref="AJ10:AJ19" si="0">SUM(E10:AF10)</f>
        <v>0</v>
      </c>
      <c r="AK10" s="447"/>
      <c r="AL10" s="448"/>
      <c r="AM10" s="449">
        <f t="shared" ref="AM10:AM19" si="1">ROUNDDOWN(AJ10/4,1)</f>
        <v>0</v>
      </c>
      <c r="AN10" s="447"/>
      <c r="AO10" s="448"/>
      <c r="AP10" s="449" t="str">
        <f>IF($AD$21=0,"0.0",ROUNDDOWN(AJ10/4/$AD$21,1))</f>
        <v>0.0</v>
      </c>
      <c r="AQ10" s="447"/>
      <c r="AR10" s="448"/>
      <c r="AS10" s="24"/>
      <c r="AU10" s="14" t="str">
        <f>IF($AD$21=0,"",IF(AP10&gt;1,"常勤換算後の人数を1.0にしてください",""))</f>
        <v/>
      </c>
    </row>
    <row r="11" spans="1:59" s="8" customFormat="1" ht="17.25" customHeight="1">
      <c r="A11" s="508"/>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0"/>
      <c r="AI11" s="61"/>
      <c r="AJ11" s="447">
        <f t="shared" si="0"/>
        <v>0</v>
      </c>
      <c r="AK11" s="447"/>
      <c r="AL11" s="448"/>
      <c r="AM11" s="449">
        <f t="shared" si="1"/>
        <v>0</v>
      </c>
      <c r="AN11" s="447"/>
      <c r="AO11" s="448"/>
      <c r="AP11" s="449" t="str">
        <f>IF($AD$21=0,"0.0",ROUNDDOWN(AJ11/4/$AD$21,1))</f>
        <v>0.0</v>
      </c>
      <c r="AQ11" s="447"/>
      <c r="AR11" s="448"/>
      <c r="AS11" s="24"/>
      <c r="AU11" s="14" t="str">
        <f>IF($AD$21=0,"",IF(AP11&gt;1,"常勤換算後の人数を1.0にしてください",""))</f>
        <v/>
      </c>
    </row>
    <row r="12" spans="1:59" s="8" customFormat="1" ht="17.25" customHeight="1">
      <c r="A12" s="508"/>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0"/>
      <c r="AI12" s="61"/>
      <c r="AJ12" s="447">
        <f t="shared" si="0"/>
        <v>0</v>
      </c>
      <c r="AK12" s="447"/>
      <c r="AL12" s="448"/>
      <c r="AM12" s="449">
        <f t="shared" si="1"/>
        <v>0</v>
      </c>
      <c r="AN12" s="447"/>
      <c r="AO12" s="448"/>
      <c r="AP12" s="449" t="str">
        <f>IF($AD$21=0,"0.0",ROUNDDOWN(AJ12/4/$AD$21,1))</f>
        <v>0.0</v>
      </c>
      <c r="AQ12" s="447"/>
      <c r="AR12" s="448"/>
      <c r="AS12" s="24"/>
      <c r="AU12" s="14" t="str">
        <f>IF($AD$21=0,"",IF(AP12&gt;1,"常勤換算後の人数を1.0にしてください",""))</f>
        <v/>
      </c>
    </row>
    <row r="13" spans="1:59" s="8" customFormat="1" ht="17.25" customHeight="1">
      <c r="A13" s="508"/>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0"/>
      <c r="AI13" s="61"/>
      <c r="AJ13" s="447">
        <f t="shared" si="0"/>
        <v>0</v>
      </c>
      <c r="AK13" s="447"/>
      <c r="AL13" s="448"/>
      <c r="AM13" s="449">
        <f t="shared" si="1"/>
        <v>0</v>
      </c>
      <c r="AN13" s="447"/>
      <c r="AO13" s="448"/>
      <c r="AP13" s="449" t="str">
        <f>IF($AD$21=0,"0.0",ROUNDDOWN(AJ13/4/$AD$21,1))</f>
        <v>0.0</v>
      </c>
      <c r="AQ13" s="447"/>
      <c r="AR13" s="448"/>
      <c r="AS13" s="24"/>
      <c r="AU13" s="14" t="str">
        <f>IF($AD$21=0,"",IF(AP13&gt;1,"常勤換算後の人数を1.0にしてください",""))</f>
        <v/>
      </c>
    </row>
    <row r="14" spans="1:59" s="8" customFormat="1" ht="17.25" customHeight="1">
      <c r="A14" s="508"/>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0"/>
      <c r="AI14" s="61"/>
      <c r="AJ14" s="447">
        <f t="shared" ref="AJ14:AJ16" si="2">SUM(E14:AF14)</f>
        <v>0</v>
      </c>
      <c r="AK14" s="447"/>
      <c r="AL14" s="448"/>
      <c r="AM14" s="449">
        <f t="shared" ref="AM14:AM16" si="3">ROUNDDOWN(AJ14/4,1)</f>
        <v>0</v>
      </c>
      <c r="AN14" s="447"/>
      <c r="AO14" s="448"/>
      <c r="AP14" s="449" t="str">
        <f t="shared" ref="AP14:AP16" si="4">IF($AD$21=0,"0.0",ROUNDDOWN(AJ14/4/$AD$21,1))</f>
        <v>0.0</v>
      </c>
      <c r="AQ14" s="447"/>
      <c r="AR14" s="448"/>
      <c r="AS14" s="24"/>
      <c r="AU14" s="14"/>
    </row>
    <row r="15" spans="1:59" s="8" customFormat="1" ht="17.25" customHeight="1">
      <c r="A15" s="508"/>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0"/>
      <c r="AI15" s="61"/>
      <c r="AJ15" s="447">
        <f t="shared" si="2"/>
        <v>0</v>
      </c>
      <c r="AK15" s="447"/>
      <c r="AL15" s="448"/>
      <c r="AM15" s="449">
        <f t="shared" si="3"/>
        <v>0</v>
      </c>
      <c r="AN15" s="447"/>
      <c r="AO15" s="448"/>
      <c r="AP15" s="449" t="str">
        <f t="shared" si="4"/>
        <v>0.0</v>
      </c>
      <c r="AQ15" s="447"/>
      <c r="AR15" s="448"/>
      <c r="AS15" s="24"/>
      <c r="AU15" s="14"/>
    </row>
    <row r="16" spans="1:59" s="8" customFormat="1" ht="17.25" customHeight="1">
      <c r="A16" s="508"/>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0"/>
      <c r="AI16" s="61"/>
      <c r="AJ16" s="447">
        <f t="shared" si="2"/>
        <v>0</v>
      </c>
      <c r="AK16" s="447"/>
      <c r="AL16" s="448"/>
      <c r="AM16" s="449">
        <f t="shared" si="3"/>
        <v>0</v>
      </c>
      <c r="AN16" s="447"/>
      <c r="AO16" s="448"/>
      <c r="AP16" s="449" t="str">
        <f t="shared" si="4"/>
        <v>0.0</v>
      </c>
      <c r="AQ16" s="447"/>
      <c r="AR16" s="448"/>
      <c r="AS16" s="24"/>
      <c r="AU16" s="14"/>
    </row>
    <row r="17" spans="1:60" s="8" customFormat="1" ht="17.25" customHeight="1">
      <c r="A17" s="508"/>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0"/>
      <c r="AI17" s="61"/>
      <c r="AJ17" s="447">
        <f t="shared" si="0"/>
        <v>0</v>
      </c>
      <c r="AK17" s="447"/>
      <c r="AL17" s="448"/>
      <c r="AM17" s="449">
        <f t="shared" si="1"/>
        <v>0</v>
      </c>
      <c r="AN17" s="447"/>
      <c r="AO17" s="448"/>
      <c r="AP17" s="449" t="str">
        <f>IF($AD$21=0,"0.0",ROUNDDOWN(AJ17/4/$AD$21,1))</f>
        <v>0.0</v>
      </c>
      <c r="AQ17" s="447"/>
      <c r="AR17" s="448"/>
      <c r="AS17" s="24"/>
      <c r="AU17" s="14" t="str">
        <f>IF($AD$21=0,"",IF(AP17&gt;1,"常勤換算後の人数を1.0にしてください",""))</f>
        <v/>
      </c>
    </row>
    <row r="18" spans="1:60" s="8" customFormat="1" ht="17.25" customHeight="1">
      <c r="A18" s="508"/>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0"/>
      <c r="AI18" s="61"/>
      <c r="AJ18" s="447">
        <f t="shared" si="0"/>
        <v>0</v>
      </c>
      <c r="AK18" s="447"/>
      <c r="AL18" s="448"/>
      <c r="AM18" s="449">
        <f t="shared" si="1"/>
        <v>0</v>
      </c>
      <c r="AN18" s="447"/>
      <c r="AO18" s="448"/>
      <c r="AP18" s="449" t="str">
        <f>IF($AD$21=0,"0.0",ROUNDDOWN(AJ18/4/$AD$21,1))</f>
        <v>0.0</v>
      </c>
      <c r="AQ18" s="447"/>
      <c r="AR18" s="448"/>
      <c r="AS18" s="24"/>
      <c r="AU18" s="14" t="str">
        <f>IF($AD$21=0,"",IF(AP18&gt;1,"常勤換算後の人数を1.0にしてください",""))</f>
        <v/>
      </c>
    </row>
    <row r="19" spans="1:60" s="8" customFormat="1" ht="17.25" customHeight="1" thickBot="1">
      <c r="A19" s="508"/>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0"/>
      <c r="AI19" s="61"/>
      <c r="AJ19" s="447">
        <f t="shared" si="0"/>
        <v>0</v>
      </c>
      <c r="AK19" s="447"/>
      <c r="AL19" s="448"/>
      <c r="AM19" s="449">
        <f t="shared" si="1"/>
        <v>0</v>
      </c>
      <c r="AN19" s="447"/>
      <c r="AO19" s="448"/>
      <c r="AP19" s="449" t="str">
        <f>IF($AD$21=0,"0.0",ROUNDDOWN(AJ19/4/$AD$21,1))</f>
        <v>0.0</v>
      </c>
      <c r="AQ19" s="447"/>
      <c r="AR19" s="448"/>
      <c r="AS19" s="15"/>
      <c r="AU19" s="14" t="str">
        <f>IF($AD$21=0,"",IF(AP19&gt;1,"常勤換算後の人数を1.0にしてください",""))</f>
        <v/>
      </c>
    </row>
    <row r="20" spans="1:60" s="8" customFormat="1" ht="17.25" customHeight="1" thickBot="1">
      <c r="A20" s="508"/>
      <c r="B20" s="490" t="s">
        <v>10</v>
      </c>
      <c r="C20" s="491"/>
      <c r="D20" s="491"/>
      <c r="E20" s="60" t="str">
        <f t="shared" ref="E20:AF20" si="5">IF(SUM(E10:E19)=0,"",SUM(E10:E19))</f>
        <v/>
      </c>
      <c r="F20" s="57" t="str">
        <f t="shared" si="5"/>
        <v/>
      </c>
      <c r="G20" s="57" t="str">
        <f t="shared" si="5"/>
        <v/>
      </c>
      <c r="H20" s="57" t="str">
        <f t="shared" si="5"/>
        <v/>
      </c>
      <c r="I20" s="57" t="str">
        <f t="shared" si="5"/>
        <v/>
      </c>
      <c r="J20" s="57" t="str">
        <f t="shared" si="5"/>
        <v/>
      </c>
      <c r="K20" s="59" t="str">
        <f t="shared" si="5"/>
        <v/>
      </c>
      <c r="L20" s="58" t="str">
        <f t="shared" si="5"/>
        <v/>
      </c>
      <c r="M20" s="57" t="str">
        <f t="shared" si="5"/>
        <v/>
      </c>
      <c r="N20" s="57" t="str">
        <f t="shared" si="5"/>
        <v/>
      </c>
      <c r="O20" s="57" t="str">
        <f t="shared" si="5"/>
        <v/>
      </c>
      <c r="P20" s="57" t="str">
        <f t="shared" si="5"/>
        <v/>
      </c>
      <c r="Q20" s="57" t="str">
        <f t="shared" si="5"/>
        <v/>
      </c>
      <c r="R20" s="59" t="str">
        <f t="shared" si="5"/>
        <v/>
      </c>
      <c r="S20" s="58" t="str">
        <f t="shared" si="5"/>
        <v/>
      </c>
      <c r="T20" s="57" t="str">
        <f t="shared" si="5"/>
        <v/>
      </c>
      <c r="U20" s="57" t="str">
        <f t="shared" si="5"/>
        <v/>
      </c>
      <c r="V20" s="57" t="str">
        <f t="shared" si="5"/>
        <v/>
      </c>
      <c r="W20" s="57" t="str">
        <f t="shared" si="5"/>
        <v/>
      </c>
      <c r="X20" s="57" t="str">
        <f t="shared" si="5"/>
        <v/>
      </c>
      <c r="Y20" s="59" t="str">
        <f t="shared" si="5"/>
        <v/>
      </c>
      <c r="Z20" s="58" t="str">
        <f t="shared" si="5"/>
        <v/>
      </c>
      <c r="AA20" s="57" t="str">
        <f t="shared" si="5"/>
        <v/>
      </c>
      <c r="AB20" s="57" t="str">
        <f t="shared" si="5"/>
        <v/>
      </c>
      <c r="AC20" s="57" t="str">
        <f t="shared" si="5"/>
        <v/>
      </c>
      <c r="AD20" s="42" t="str">
        <f t="shared" si="5"/>
        <v/>
      </c>
      <c r="AE20" s="42" t="str">
        <f t="shared" si="5"/>
        <v/>
      </c>
      <c r="AF20" s="56" t="str">
        <f t="shared" si="5"/>
        <v/>
      </c>
      <c r="AG20" s="55"/>
      <c r="AH20" s="151"/>
      <c r="AI20" s="54"/>
      <c r="AJ20" s="467">
        <f>SUM(AJ10:AL19)</f>
        <v>0</v>
      </c>
      <c r="AK20" s="467"/>
      <c r="AL20" s="468"/>
      <c r="AM20" s="469">
        <f>SUM(AM10:AO19)</f>
        <v>0</v>
      </c>
      <c r="AN20" s="467"/>
      <c r="AO20" s="468"/>
      <c r="AP20" s="469">
        <f>SUM(AP10:AR19)</f>
        <v>0</v>
      </c>
      <c r="AQ20" s="467"/>
      <c r="AR20" s="468"/>
      <c r="AS20" s="48"/>
      <c r="AU20" s="44"/>
    </row>
    <row r="21" spans="1:60" s="8" customFormat="1" ht="17.25" customHeight="1" thickBot="1">
      <c r="A21" s="508"/>
      <c r="B21" s="490" t="s">
        <v>9</v>
      </c>
      <c r="C21" s="491"/>
      <c r="D21" s="491"/>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4"/>
      <c r="AE21" s="445"/>
      <c r="AF21" s="445"/>
      <c r="AG21" s="445"/>
      <c r="AH21" s="445"/>
      <c r="AI21" s="450"/>
      <c r="AJ21" s="464"/>
      <c r="AK21" s="465"/>
      <c r="AL21" s="465"/>
      <c r="AM21" s="465"/>
      <c r="AN21" s="465"/>
      <c r="AO21" s="465"/>
      <c r="AP21" s="465"/>
      <c r="AQ21" s="465"/>
      <c r="AR21" s="466"/>
      <c r="AS21" s="48"/>
      <c r="AU21" s="44"/>
    </row>
    <row r="22" spans="1:60" s="8" customFormat="1" ht="17.25" customHeight="1" thickBot="1">
      <c r="A22" s="509"/>
      <c r="B22" s="492" t="s">
        <v>8</v>
      </c>
      <c r="C22" s="493"/>
      <c r="D22" s="493"/>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2"/>
      <c r="AI22" s="49"/>
      <c r="AJ22" s="443"/>
      <c r="AK22" s="443"/>
      <c r="AL22" s="470"/>
      <c r="AM22" s="471"/>
      <c r="AN22" s="443"/>
      <c r="AO22" s="470"/>
      <c r="AP22" s="471"/>
      <c r="AQ22" s="443"/>
      <c r="AR22" s="470"/>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6"/>
      <c r="AK23" s="10"/>
      <c r="AL23" s="10"/>
      <c r="AM23" s="10"/>
      <c r="AN23" s="10"/>
      <c r="AO23" s="10"/>
      <c r="AP23" s="10"/>
      <c r="AQ23" s="10"/>
      <c r="AR23" s="10"/>
      <c r="AS23" s="45"/>
      <c r="AU23" s="44"/>
    </row>
    <row r="24" spans="1:60" s="8" customFormat="1" ht="17.25" customHeight="1">
      <c r="A24" s="484" t="s">
        <v>7</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3"/>
      <c r="AI24" s="34"/>
      <c r="AJ24" s="478">
        <f>SUM(E24:AF24)</f>
        <v>0</v>
      </c>
      <c r="AK24" s="473"/>
      <c r="AL24" s="474"/>
      <c r="AM24" s="487">
        <f>ROUNDDOWN(AJ24/4,1)</f>
        <v>0</v>
      </c>
      <c r="AN24" s="488"/>
      <c r="AO24" s="489"/>
      <c r="AP24" s="472" t="str">
        <f>IF($AD$21=0,"0.0",ROUNDDOWN(AJ24/4/$AD$21,1))</f>
        <v>0.0</v>
      </c>
      <c r="AQ24" s="473"/>
      <c r="AR24" s="474"/>
      <c r="AS24" s="33"/>
      <c r="AU24" s="14" t="str">
        <f>IF($AD$21=0,"",IF(AP24&gt;1,"常勤換算後の人数を1.0にしてください",""))</f>
        <v/>
      </c>
    </row>
    <row r="25" spans="1:60" s="8" customFormat="1" ht="17.25" customHeight="1">
      <c r="A25" s="485"/>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4"/>
      <c r="AI25" s="25"/>
      <c r="AJ25" s="475">
        <f>SUM(E25:AF25)</f>
        <v>0</v>
      </c>
      <c r="AK25" s="475"/>
      <c r="AL25" s="476"/>
      <c r="AM25" s="477">
        <f>ROUNDDOWN(AJ25/4,1)</f>
        <v>0</v>
      </c>
      <c r="AN25" s="475"/>
      <c r="AO25" s="476"/>
      <c r="AP25" s="477" t="str">
        <f>IF($AD$21=0,"0.0",ROUNDDOWN(AJ25/4/$AD$21,1))</f>
        <v>0.0</v>
      </c>
      <c r="AQ25" s="475"/>
      <c r="AR25" s="476"/>
      <c r="AS25" s="24"/>
      <c r="AU25" s="14" t="str">
        <f>IF($AD$21=0,"",IF(AP25&gt;1,"常勤換算後の人数を1.0にしてください",""))</f>
        <v/>
      </c>
    </row>
    <row r="26" spans="1:60" s="8" customFormat="1" ht="17.25" customHeight="1">
      <c r="A26" s="485"/>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4"/>
      <c r="AI26" s="25"/>
      <c r="AJ26" s="475">
        <f>SUM(E26:AF26)</f>
        <v>0</v>
      </c>
      <c r="AK26" s="475"/>
      <c r="AL26" s="476"/>
      <c r="AM26" s="477">
        <f>ROUNDDOWN(AJ26/4,1)</f>
        <v>0</v>
      </c>
      <c r="AN26" s="475"/>
      <c r="AO26" s="476"/>
      <c r="AP26" s="477" t="str">
        <f>IF($AD$21=0,"0.0",ROUNDDOWN(AJ26/4/$AD$21,1))</f>
        <v>0.0</v>
      </c>
      <c r="AQ26" s="475"/>
      <c r="AR26" s="476"/>
      <c r="AS26" s="24"/>
      <c r="AU26" s="14" t="str">
        <f>IF($AD$21=0,"",IF(AP26&gt;1,"常勤換算後の人数を1.0にしてください",""))</f>
        <v/>
      </c>
    </row>
    <row r="27" spans="1:60" s="8" customFormat="1" ht="17.25" customHeight="1" thickBot="1">
      <c r="A27" s="486"/>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5"/>
      <c r="AI27" s="16"/>
      <c r="AJ27" s="462">
        <f>SUM(E27:AF27)</f>
        <v>0</v>
      </c>
      <c r="AK27" s="462"/>
      <c r="AL27" s="463"/>
      <c r="AM27" s="461">
        <f>ROUNDDOWN(AJ27/4,1)</f>
        <v>0</v>
      </c>
      <c r="AN27" s="462"/>
      <c r="AO27" s="463"/>
      <c r="AP27" s="461" t="str">
        <f>IF($AD$21=0,"0.0",ROUNDDOWN(AJ27/4/$AD$21,1))</f>
        <v>0.0</v>
      </c>
      <c r="AQ27" s="462"/>
      <c r="AR27" s="463"/>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9"/>
      <c r="BC28" s="9"/>
      <c r="BD28" s="9"/>
      <c r="BE28" s="9"/>
      <c r="BF28" s="9"/>
      <c r="BG28" s="9"/>
    </row>
    <row r="29" spans="1:60" s="4" customFormat="1" ht="27.75" customHeight="1">
      <c r="A29" s="513" t="s">
        <v>6</v>
      </c>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6"/>
      <c r="AU29" s="6"/>
      <c r="AV29" s="6"/>
      <c r="AW29" s="6"/>
      <c r="AX29" s="6"/>
      <c r="AY29" s="6"/>
      <c r="AZ29" s="6"/>
      <c r="BA29" s="6"/>
      <c r="BB29" s="6"/>
      <c r="BC29" s="6"/>
      <c r="BD29" s="6"/>
      <c r="BE29" s="6"/>
      <c r="BF29" s="6"/>
      <c r="BG29" s="6"/>
      <c r="BH29" s="5"/>
    </row>
    <row r="30" spans="1:60" s="4" customFormat="1" ht="25.5" customHeight="1">
      <c r="A30" s="513" t="s">
        <v>5</v>
      </c>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6"/>
      <c r="AU30" s="6"/>
      <c r="AV30" s="6"/>
      <c r="AW30" s="6"/>
      <c r="AX30" s="6"/>
      <c r="AY30" s="6"/>
      <c r="AZ30" s="6"/>
      <c r="BA30" s="6"/>
      <c r="BB30" s="6"/>
      <c r="BC30" s="6"/>
      <c r="BD30" s="6"/>
      <c r="BE30" s="6"/>
      <c r="BF30" s="6"/>
      <c r="BG30" s="6"/>
      <c r="BH30" s="5"/>
    </row>
    <row r="31" spans="1:60" s="4" customFormat="1" ht="14">
      <c r="A31" s="514" t="s">
        <v>4</v>
      </c>
      <c r="B31" s="514"/>
      <c r="C31" s="514"/>
      <c r="D31" s="514"/>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c r="AT31" s="7"/>
      <c r="AU31" s="7"/>
      <c r="AV31" s="7"/>
      <c r="AW31" s="7"/>
      <c r="AX31" s="7"/>
      <c r="AY31" s="7"/>
      <c r="AZ31" s="7"/>
      <c r="BA31" s="7"/>
      <c r="BB31" s="7"/>
      <c r="BC31" s="7"/>
      <c r="BD31" s="7"/>
      <c r="BE31" s="7"/>
      <c r="BF31" s="7"/>
      <c r="BG31" s="7"/>
      <c r="BH31" s="7"/>
    </row>
    <row r="32" spans="1:60" s="4" customFormat="1" ht="28.5" customHeight="1">
      <c r="A32" s="513" t="s">
        <v>3</v>
      </c>
      <c r="B32" s="513"/>
      <c r="C32" s="513"/>
      <c r="D32" s="513"/>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c r="AM32" s="513"/>
      <c r="AN32" s="513"/>
      <c r="AO32" s="513"/>
      <c r="AP32" s="513"/>
      <c r="AQ32" s="513"/>
      <c r="AR32" s="513"/>
      <c r="AS32" s="513"/>
      <c r="AT32" s="6"/>
      <c r="AU32" s="6"/>
      <c r="AV32" s="6"/>
      <c r="AW32" s="6"/>
      <c r="AX32" s="6"/>
      <c r="AY32" s="6"/>
      <c r="AZ32" s="6"/>
      <c r="BA32" s="6"/>
      <c r="BB32" s="6"/>
      <c r="BC32" s="6"/>
      <c r="BD32" s="6"/>
      <c r="BE32" s="6"/>
      <c r="BF32" s="6"/>
      <c r="BG32" s="6"/>
      <c r="BH32" s="6"/>
    </row>
    <row r="33" spans="1:60" s="4" customFormat="1" ht="63.75" customHeight="1">
      <c r="A33" s="513" t="s">
        <v>109</v>
      </c>
      <c r="B33" s="513"/>
      <c r="C33" s="513"/>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13"/>
      <c r="AM33" s="513"/>
      <c r="AN33" s="513"/>
      <c r="AO33" s="513"/>
      <c r="AP33" s="513"/>
      <c r="AQ33" s="513"/>
      <c r="AR33" s="513"/>
      <c r="AS33" s="513"/>
      <c r="AT33" s="6"/>
      <c r="AU33" s="6"/>
      <c r="AV33" s="6"/>
      <c r="AW33" s="6"/>
      <c r="AX33" s="6"/>
      <c r="AY33" s="6"/>
      <c r="AZ33" s="6"/>
      <c r="BA33" s="6"/>
      <c r="BB33" s="6"/>
      <c r="BC33" s="6"/>
      <c r="BD33" s="6"/>
      <c r="BE33" s="6"/>
      <c r="BF33" s="6"/>
      <c r="BG33" s="6"/>
      <c r="BH33" s="6"/>
    </row>
    <row r="34" spans="1:60" s="4" customFormat="1" ht="30" customHeight="1">
      <c r="A34" s="513" t="s">
        <v>2</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3"/>
      <c r="AO34" s="513"/>
      <c r="AP34" s="513"/>
      <c r="AQ34" s="513"/>
      <c r="AR34" s="513"/>
      <c r="AS34" s="513"/>
      <c r="AT34" s="6"/>
      <c r="AU34" s="6"/>
      <c r="AV34" s="6"/>
      <c r="AW34" s="6"/>
      <c r="AX34" s="6"/>
      <c r="AY34" s="6"/>
      <c r="AZ34" s="6"/>
      <c r="BA34" s="6"/>
      <c r="BB34" s="6"/>
      <c r="BC34" s="6"/>
      <c r="BD34" s="6"/>
      <c r="BE34" s="6"/>
      <c r="BF34" s="6"/>
      <c r="BG34" s="6"/>
      <c r="BH34" s="6"/>
    </row>
    <row r="35" spans="1:60" s="4" customFormat="1" ht="14">
      <c r="A35" s="513" t="s">
        <v>1</v>
      </c>
      <c r="B35" s="513"/>
      <c r="C35" s="513"/>
      <c r="D35" s="513"/>
      <c r="E35" s="513"/>
      <c r="F35" s="513"/>
      <c r="G35" s="513"/>
      <c r="H35" s="513"/>
      <c r="I35" s="513"/>
      <c r="J35" s="513"/>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3"/>
      <c r="AL35" s="513"/>
      <c r="AM35" s="513"/>
      <c r="AN35" s="513"/>
      <c r="AO35" s="513"/>
      <c r="AP35" s="513"/>
      <c r="AQ35" s="513"/>
      <c r="AR35" s="513"/>
      <c r="AS35" s="513"/>
      <c r="AT35" s="6"/>
      <c r="AU35" s="6"/>
      <c r="AV35" s="6"/>
      <c r="AW35" s="6"/>
      <c r="AX35" s="6"/>
      <c r="AY35" s="6"/>
      <c r="AZ35" s="6"/>
      <c r="BA35" s="6"/>
      <c r="BB35" s="6"/>
      <c r="BC35" s="6"/>
      <c r="BD35" s="6"/>
      <c r="BE35" s="6"/>
      <c r="BF35" s="6"/>
      <c r="BG35" s="6"/>
      <c r="BH35" s="6"/>
    </row>
    <row r="36" spans="1:60" s="4" customFormat="1" ht="14">
      <c r="A36" s="513" t="s">
        <v>0</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3"/>
      <c r="AP36" s="513"/>
      <c r="AQ36" s="513"/>
      <c r="AR36" s="513"/>
      <c r="AS36" s="513"/>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33:AS33"/>
    <mergeCell ref="A34:AS34"/>
    <mergeCell ref="A35:AS35"/>
    <mergeCell ref="A36:AS36"/>
    <mergeCell ref="A29:AS29"/>
    <mergeCell ref="A30:AS30"/>
    <mergeCell ref="A31:AS31"/>
    <mergeCell ref="A32:AS32"/>
    <mergeCell ref="AF6:AS6"/>
    <mergeCell ref="Z3:AS3"/>
    <mergeCell ref="M5:V5"/>
    <mergeCell ref="AG7:AI7"/>
    <mergeCell ref="A7:A22"/>
    <mergeCell ref="B7:B9"/>
    <mergeCell ref="B20:D20"/>
    <mergeCell ref="AS7:AS9"/>
    <mergeCell ref="AP20:AR20"/>
    <mergeCell ref="A6:L6"/>
    <mergeCell ref="M6:V6"/>
    <mergeCell ref="W6:AE6"/>
    <mergeCell ref="AM12:AO12"/>
    <mergeCell ref="AP10:AR10"/>
    <mergeCell ref="AP12:AR12"/>
    <mergeCell ref="AP11:AR11"/>
    <mergeCell ref="A24:A27"/>
    <mergeCell ref="AM24:AO24"/>
    <mergeCell ref="AJ27:AL27"/>
    <mergeCell ref="AM27:AO27"/>
    <mergeCell ref="B21:AC21"/>
    <mergeCell ref="B22:D22"/>
    <mergeCell ref="AD21:AI21"/>
    <mergeCell ref="AP26:AR26"/>
    <mergeCell ref="AJ25:AL25"/>
    <mergeCell ref="C7:C9"/>
    <mergeCell ref="D7:D9"/>
    <mergeCell ref="AJ11:AL11"/>
    <mergeCell ref="AM11:AO11"/>
    <mergeCell ref="AM13:AO13"/>
    <mergeCell ref="L7:R7"/>
    <mergeCell ref="AJ7:AL9"/>
    <mergeCell ref="AM7:AO9"/>
    <mergeCell ref="AP7:AR9"/>
    <mergeCell ref="AJ18:AL18"/>
    <mergeCell ref="AM18:AO18"/>
    <mergeCell ref="AP18:AR18"/>
    <mergeCell ref="AJ13:AL13"/>
    <mergeCell ref="AJ17:AL17"/>
    <mergeCell ref="AP27:AR27"/>
    <mergeCell ref="AJ19:AL19"/>
    <mergeCell ref="AM19:AO19"/>
    <mergeCell ref="AP19:AR19"/>
    <mergeCell ref="AJ21:AR21"/>
    <mergeCell ref="AJ20:AL20"/>
    <mergeCell ref="AM20:AO20"/>
    <mergeCell ref="AJ22:AL22"/>
    <mergeCell ref="AM22:AO22"/>
    <mergeCell ref="AP22:AR22"/>
    <mergeCell ref="AP24:AR24"/>
    <mergeCell ref="AJ26:AL26"/>
    <mergeCell ref="AM26:AO26"/>
    <mergeCell ref="AM25:AO25"/>
    <mergeCell ref="AP25:AR25"/>
    <mergeCell ref="AJ24:AL24"/>
    <mergeCell ref="AP17:AR17"/>
    <mergeCell ref="AJ15:AL15"/>
    <mergeCell ref="AM15:AO15"/>
    <mergeCell ref="AP15:AR15"/>
    <mergeCell ref="AJ16:AL16"/>
    <mergeCell ref="AM16:AO16"/>
    <mergeCell ref="AP16:AR16"/>
    <mergeCell ref="AM17:AO17"/>
    <mergeCell ref="L2:R2"/>
    <mergeCell ref="AJ14:AL14"/>
    <mergeCell ref="AM14:AO14"/>
    <mergeCell ref="AP14:AR14"/>
    <mergeCell ref="AP13:AR13"/>
    <mergeCell ref="W5:AE5"/>
    <mergeCell ref="AB4:AS4"/>
    <mergeCell ref="AF5:AS5"/>
    <mergeCell ref="E4:AA4"/>
    <mergeCell ref="P3:Y3"/>
    <mergeCell ref="E7:K7"/>
    <mergeCell ref="AJ10:AL10"/>
    <mergeCell ref="AM10:AO10"/>
    <mergeCell ref="S7:Y7"/>
    <mergeCell ref="Z7:AF7"/>
    <mergeCell ref="AJ12:AL12"/>
    <mergeCell ref="A5:C5"/>
    <mergeCell ref="E5:L5"/>
    <mergeCell ref="A4:D4"/>
    <mergeCell ref="A3:D3"/>
    <mergeCell ref="E3:O3"/>
  </mergeCells>
  <phoneticPr fontId="3"/>
  <dataValidations count="1">
    <dataValidation type="list" allowBlank="1" showInputMessage="1" showErrorMessage="1" sqref="E3:O3">
      <formula1>"自立生活援助"</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election activeCell="AS13" sqref="AS13"/>
    </sheetView>
  </sheetViews>
  <sheetFormatPr defaultColWidth="9" defaultRowHeight="21" customHeight="1"/>
  <cols>
    <col min="1" max="1" width="4.7265625" style="1" customWidth="1"/>
    <col min="2" max="2" width="14.08984375" style="2" customWidth="1"/>
    <col min="3" max="3" width="14.26953125" style="2" customWidth="1"/>
    <col min="4" max="4" width="14.90625" style="2" customWidth="1"/>
    <col min="5" max="5" width="3" style="2" customWidth="1"/>
    <col min="6" max="35" width="3" style="1" customWidth="1"/>
    <col min="36" max="44" width="3.08984375" style="1" customWidth="1"/>
    <col min="45" max="45" width="16.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c r="A1" s="148" t="s">
        <v>115</v>
      </c>
      <c r="B1" s="148"/>
      <c r="C1" s="148" t="str">
        <f>IF(DAY('調書1-1'!D2)&lt;15,"(3か月前)　従業者の勤務の体制及び勤務形態一覧表","(前々月)　従業者の勤務の体制及び勤務形態一覧表")</f>
        <v>(3か月前)　従業者の勤務の体制及び勤務形態一覧表</v>
      </c>
      <c r="D1" s="148"/>
      <c r="E1" s="148"/>
      <c r="F1" s="148"/>
      <c r="G1" s="148"/>
      <c r="H1" s="148"/>
      <c r="I1" s="148"/>
      <c r="J1" s="148"/>
      <c r="K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row>
    <row r="2" spans="1:59" s="8" customFormat="1" ht="18.75" customHeight="1" thickBot="1">
      <c r="B2" s="73"/>
      <c r="C2" s="73"/>
      <c r="D2" s="73"/>
      <c r="E2" s="73"/>
      <c r="F2" s="73"/>
      <c r="L2" s="446" t="e">
        <f>"（"&amp;TEXT(DATE(TEXT('調書1-1'!$AU$2,"yyyy"),TEXT('調書1-1'!$AU$2,"mm")-2,1),"gggee年mm月")&amp;"分）"</f>
        <v>#NUM!</v>
      </c>
      <c r="M2" s="446"/>
      <c r="N2" s="446"/>
      <c r="O2" s="446"/>
      <c r="P2" s="446"/>
      <c r="Q2" s="446"/>
      <c r="R2" s="446"/>
    </row>
    <row r="3" spans="1:59" s="8" customFormat="1" ht="18.75" customHeight="1" thickBot="1">
      <c r="A3" s="437" t="s">
        <v>29</v>
      </c>
      <c r="B3" s="438"/>
      <c r="C3" s="438"/>
      <c r="D3" s="438"/>
      <c r="E3" s="444" t="s">
        <v>107</v>
      </c>
      <c r="F3" s="445"/>
      <c r="G3" s="445"/>
      <c r="H3" s="445"/>
      <c r="I3" s="445"/>
      <c r="J3" s="445"/>
      <c r="K3" s="445"/>
      <c r="L3" s="445"/>
      <c r="M3" s="445"/>
      <c r="N3" s="445"/>
      <c r="O3" s="445"/>
      <c r="P3" s="437" t="s">
        <v>55</v>
      </c>
      <c r="Q3" s="438"/>
      <c r="R3" s="438"/>
      <c r="S3" s="438"/>
      <c r="T3" s="438"/>
      <c r="U3" s="438"/>
      <c r="V3" s="438"/>
      <c r="W3" s="438"/>
      <c r="X3" s="438"/>
      <c r="Y3" s="455"/>
      <c r="Z3" s="498" t="str">
        <f>'調書1-1'!$AJ$1&amp;"　"&amp;'調書1-1'!$AQ$1</f>
        <v>　</v>
      </c>
      <c r="AA3" s="499"/>
      <c r="AB3" s="499"/>
      <c r="AC3" s="499"/>
      <c r="AD3" s="499"/>
      <c r="AE3" s="499"/>
      <c r="AF3" s="499"/>
      <c r="AG3" s="499"/>
      <c r="AH3" s="499"/>
      <c r="AI3" s="499"/>
      <c r="AJ3" s="499"/>
      <c r="AK3" s="499"/>
      <c r="AL3" s="499"/>
      <c r="AM3" s="499"/>
      <c r="AN3" s="499"/>
      <c r="AO3" s="499"/>
      <c r="AP3" s="499"/>
      <c r="AQ3" s="499"/>
      <c r="AR3" s="499"/>
      <c r="AS3" s="500"/>
    </row>
    <row r="4" spans="1:59" s="8" customFormat="1" ht="18.75" customHeight="1" thickBot="1">
      <c r="A4" s="442"/>
      <c r="B4" s="443"/>
      <c r="C4" s="443"/>
      <c r="D4" s="443"/>
      <c r="E4" s="454" t="s">
        <v>28</v>
      </c>
      <c r="F4" s="440"/>
      <c r="G4" s="440"/>
      <c r="H4" s="440"/>
      <c r="I4" s="440"/>
      <c r="J4" s="440"/>
      <c r="K4" s="440"/>
      <c r="L4" s="440"/>
      <c r="M4" s="440"/>
      <c r="N4" s="440"/>
      <c r="O4" s="440"/>
      <c r="P4" s="440"/>
      <c r="Q4" s="440"/>
      <c r="R4" s="440"/>
      <c r="S4" s="440"/>
      <c r="T4" s="440"/>
      <c r="U4" s="440"/>
      <c r="V4" s="440"/>
      <c r="W4" s="440"/>
      <c r="X4" s="440"/>
      <c r="Y4" s="440"/>
      <c r="Z4" s="440"/>
      <c r="AA4" s="441"/>
      <c r="AB4" s="444" t="s">
        <v>22</v>
      </c>
      <c r="AC4" s="445"/>
      <c r="AD4" s="445"/>
      <c r="AE4" s="445"/>
      <c r="AF4" s="445"/>
      <c r="AG4" s="445"/>
      <c r="AH4" s="445"/>
      <c r="AI4" s="445"/>
      <c r="AJ4" s="445"/>
      <c r="AK4" s="445"/>
      <c r="AL4" s="445"/>
      <c r="AM4" s="445"/>
      <c r="AN4" s="445"/>
      <c r="AO4" s="445"/>
      <c r="AP4" s="445"/>
      <c r="AQ4" s="445"/>
      <c r="AR4" s="445"/>
      <c r="AS4" s="450"/>
    </row>
    <row r="5" spans="1:59" s="8" customFormat="1" ht="18.75" customHeight="1" thickBot="1">
      <c r="A5" s="437" t="s">
        <v>27</v>
      </c>
      <c r="B5" s="438"/>
      <c r="C5" s="438"/>
      <c r="D5" s="57" t="s">
        <v>22</v>
      </c>
      <c r="E5" s="439" t="s">
        <v>26</v>
      </c>
      <c r="F5" s="440"/>
      <c r="G5" s="440"/>
      <c r="H5" s="440"/>
      <c r="I5" s="440"/>
      <c r="J5" s="440"/>
      <c r="K5" s="440"/>
      <c r="L5" s="441"/>
      <c r="M5" s="501" t="s">
        <v>22</v>
      </c>
      <c r="N5" s="502"/>
      <c r="O5" s="502"/>
      <c r="P5" s="502"/>
      <c r="Q5" s="502"/>
      <c r="R5" s="502"/>
      <c r="S5" s="502"/>
      <c r="T5" s="502"/>
      <c r="U5" s="502"/>
      <c r="V5" s="503"/>
      <c r="W5" s="439" t="s">
        <v>25</v>
      </c>
      <c r="X5" s="440"/>
      <c r="Y5" s="440"/>
      <c r="Z5" s="440"/>
      <c r="AA5" s="440"/>
      <c r="AB5" s="440"/>
      <c r="AC5" s="440"/>
      <c r="AD5" s="440"/>
      <c r="AE5" s="441"/>
      <c r="AF5" s="451" t="s">
        <v>22</v>
      </c>
      <c r="AG5" s="452"/>
      <c r="AH5" s="452"/>
      <c r="AI5" s="452"/>
      <c r="AJ5" s="452"/>
      <c r="AK5" s="452"/>
      <c r="AL5" s="452"/>
      <c r="AM5" s="452"/>
      <c r="AN5" s="452"/>
      <c r="AO5" s="452"/>
      <c r="AP5" s="452"/>
      <c r="AQ5" s="452"/>
      <c r="AR5" s="452"/>
      <c r="AS5" s="453"/>
    </row>
    <row r="6" spans="1:59" s="8" customFormat="1" ht="18.75" customHeight="1" thickBot="1">
      <c r="A6" s="437" t="s">
        <v>24</v>
      </c>
      <c r="B6" s="438"/>
      <c r="C6" s="438"/>
      <c r="D6" s="438"/>
      <c r="E6" s="438"/>
      <c r="F6" s="438"/>
      <c r="G6" s="438"/>
      <c r="H6" s="438"/>
      <c r="I6" s="438"/>
      <c r="J6" s="438"/>
      <c r="K6" s="438"/>
      <c r="L6" s="455"/>
      <c r="M6" s="501" t="s">
        <v>22</v>
      </c>
      <c r="N6" s="502"/>
      <c r="O6" s="502"/>
      <c r="P6" s="502"/>
      <c r="Q6" s="502"/>
      <c r="R6" s="502"/>
      <c r="S6" s="502"/>
      <c r="T6" s="502"/>
      <c r="U6" s="502"/>
      <c r="V6" s="503"/>
      <c r="W6" s="439" t="s">
        <v>23</v>
      </c>
      <c r="X6" s="440"/>
      <c r="Y6" s="440"/>
      <c r="Z6" s="440"/>
      <c r="AA6" s="440"/>
      <c r="AB6" s="440"/>
      <c r="AC6" s="440"/>
      <c r="AD6" s="440"/>
      <c r="AE6" s="441"/>
      <c r="AF6" s="495" t="s">
        <v>22</v>
      </c>
      <c r="AG6" s="496"/>
      <c r="AH6" s="496"/>
      <c r="AI6" s="496"/>
      <c r="AJ6" s="496"/>
      <c r="AK6" s="496"/>
      <c r="AL6" s="496"/>
      <c r="AM6" s="496"/>
      <c r="AN6" s="496"/>
      <c r="AO6" s="496"/>
      <c r="AP6" s="496"/>
      <c r="AQ6" s="496"/>
      <c r="AR6" s="496"/>
      <c r="AS6" s="497"/>
    </row>
    <row r="7" spans="1:59" s="8" customFormat="1" ht="18.75" customHeight="1">
      <c r="A7" s="507" t="s">
        <v>21</v>
      </c>
      <c r="B7" s="456" t="s">
        <v>20</v>
      </c>
      <c r="C7" s="479" t="s">
        <v>19</v>
      </c>
      <c r="D7" s="457" t="s">
        <v>18</v>
      </c>
      <c r="E7" s="456" t="s">
        <v>17</v>
      </c>
      <c r="F7" s="457"/>
      <c r="G7" s="457"/>
      <c r="H7" s="457"/>
      <c r="I7" s="457"/>
      <c r="J7" s="457"/>
      <c r="K7" s="458"/>
      <c r="L7" s="456" t="s">
        <v>16</v>
      </c>
      <c r="M7" s="457"/>
      <c r="N7" s="457"/>
      <c r="O7" s="457"/>
      <c r="P7" s="457"/>
      <c r="Q7" s="457"/>
      <c r="R7" s="458"/>
      <c r="S7" s="456" t="s">
        <v>15</v>
      </c>
      <c r="T7" s="457"/>
      <c r="U7" s="457"/>
      <c r="V7" s="457"/>
      <c r="W7" s="457"/>
      <c r="X7" s="457"/>
      <c r="Y7" s="458"/>
      <c r="Z7" s="459" t="s">
        <v>14</v>
      </c>
      <c r="AA7" s="457"/>
      <c r="AB7" s="457"/>
      <c r="AC7" s="457"/>
      <c r="AD7" s="457"/>
      <c r="AE7" s="457"/>
      <c r="AF7" s="460"/>
      <c r="AG7" s="504"/>
      <c r="AH7" s="505"/>
      <c r="AI7" s="506"/>
      <c r="AJ7" s="482" t="s">
        <v>10</v>
      </c>
      <c r="AK7" s="479"/>
      <c r="AL7" s="479"/>
      <c r="AM7" s="479" t="s">
        <v>13</v>
      </c>
      <c r="AN7" s="479"/>
      <c r="AO7" s="479"/>
      <c r="AP7" s="479" t="s">
        <v>12</v>
      </c>
      <c r="AQ7" s="479"/>
      <c r="AR7" s="479"/>
      <c r="AS7" s="511" t="s">
        <v>11</v>
      </c>
    </row>
    <row r="8" spans="1:59" s="8" customFormat="1" ht="18.75" customHeight="1">
      <c r="A8" s="508"/>
      <c r="B8" s="510"/>
      <c r="C8" s="480"/>
      <c r="D8" s="481"/>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49">
        <v>30</v>
      </c>
      <c r="AI8" s="67">
        <v>31</v>
      </c>
      <c r="AJ8" s="483"/>
      <c r="AK8" s="480"/>
      <c r="AL8" s="480"/>
      <c r="AM8" s="480"/>
      <c r="AN8" s="480"/>
      <c r="AO8" s="480"/>
      <c r="AP8" s="480"/>
      <c r="AQ8" s="480"/>
      <c r="AR8" s="480"/>
      <c r="AS8" s="512"/>
    </row>
    <row r="9" spans="1:59" s="8" customFormat="1" ht="18.75" customHeight="1">
      <c r="A9" s="508"/>
      <c r="B9" s="510"/>
      <c r="C9" s="480"/>
      <c r="D9" s="481"/>
      <c r="E9" s="156" t="e">
        <f>IF(TEXT(DATE(TEXT('調書1-1'!$AU$2,"yyyy"),TEXT('調書1-1'!$AU$2,"mm")-2,E$8),"DD")=TEXT(E$8,"00"),TEXT(DATE(TEXT('調書1-1'!$AU$2,"yyyy"),TEXT('調書1-1'!$AU$2,"mm")-2,E$8),"aaa"),"-")</f>
        <v>#NUM!</v>
      </c>
      <c r="F9" s="157" t="e">
        <f>IF(TEXT(DATE(TEXT('調書1-1'!$AU$2,"yyyy"),TEXT('調書1-1'!$AU$2,"mm")-2,F$8),"DD")=TEXT(F$8,"00"),TEXT(DATE(TEXT('調書1-1'!$AU$2,"yyyy"),TEXT('調書1-1'!$AU$2,"mm")-2,F$8),"aaa"),"-")</f>
        <v>#NUM!</v>
      </c>
      <c r="G9" s="158" t="e">
        <f>IF(TEXT(DATE(TEXT('調書1-1'!$AU$2,"yyyy"),TEXT('調書1-1'!$AU$2,"mm")-2,G$8),"DD")=TEXT(G$8,"00"),TEXT(DATE(TEXT('調書1-1'!$AU$2,"yyyy"),TEXT('調書1-1'!$AU$2,"mm")-2,G$8),"aaa"),"-")</f>
        <v>#NUM!</v>
      </c>
      <c r="H9" s="157" t="e">
        <f>IF(TEXT(DATE(TEXT('調書1-1'!$AU$2,"yyyy"),TEXT('調書1-1'!$AU$2,"mm")-2,H$8),"DD")=TEXT(H$8,"00"),TEXT(DATE(TEXT('調書1-1'!$AU$2,"yyyy"),TEXT('調書1-1'!$AU$2,"mm")-2,H$8),"aaa"),"-")</f>
        <v>#NUM!</v>
      </c>
      <c r="I9" s="157" t="e">
        <f>IF(TEXT(DATE(TEXT('調書1-1'!$AU$2,"yyyy"),TEXT('調書1-1'!$AU$2,"mm")-2,I$8),"DD")=TEXT(I$8,"00"),TEXT(DATE(TEXT('調書1-1'!$AU$2,"yyyy"),TEXT('調書1-1'!$AU$2,"mm")-2,I$8),"aaa"),"-")</f>
        <v>#NUM!</v>
      </c>
      <c r="J9" s="157" t="e">
        <f>IF(TEXT(DATE(TEXT('調書1-1'!$AU$2,"yyyy"),TEXT('調書1-1'!$AU$2,"mm")-2,J$8),"DD")=TEXT(J$8,"00"),TEXT(DATE(TEXT('調書1-1'!$AU$2,"yyyy"),TEXT('調書1-1'!$AU$2,"mm")-2,J$8),"aaa"),"-")</f>
        <v>#NUM!</v>
      </c>
      <c r="K9" s="157" t="e">
        <f>IF(TEXT(DATE(TEXT('調書1-1'!$AU$2,"yyyy"),TEXT('調書1-1'!$AU$2,"mm")-2,K$8),"DD")=TEXT(K$8,"00"),TEXT(DATE(TEXT('調書1-1'!$AU$2,"yyyy"),TEXT('調書1-1'!$AU$2,"mm")-2,K$8),"aaa"),"-")</f>
        <v>#NUM!</v>
      </c>
      <c r="L9" s="156" t="e">
        <f>IF(TEXT(DATE(TEXT('調書1-1'!$AU$2,"yyyy"),TEXT('調書1-1'!$AU$2,"mm")-2,L$8),"DD")=TEXT(L$8,"00"),TEXT(DATE(TEXT('調書1-1'!$AU$2,"yyyy"),TEXT('調書1-1'!$AU$2,"mm")-2,L$8),"aaa"),"-")</f>
        <v>#NUM!</v>
      </c>
      <c r="M9" s="157" t="e">
        <f>IF(TEXT(DATE(TEXT('調書1-1'!$AU$2,"yyyy"),TEXT('調書1-1'!$AU$2,"mm")-2,M$8),"DD")=TEXT(M$8,"00"),TEXT(DATE(TEXT('調書1-1'!$AU$2,"yyyy"),TEXT('調書1-1'!$AU$2,"mm")-2,M$8),"aaa"),"-")</f>
        <v>#NUM!</v>
      </c>
      <c r="N9" s="158" t="e">
        <f>IF(TEXT(DATE(TEXT('調書1-1'!$AU$2,"yyyy"),TEXT('調書1-1'!$AU$2,"mm")-2,N$8),"DD")=TEXT(N$8,"00"),TEXT(DATE(TEXT('調書1-1'!$AU$2,"yyyy"),TEXT('調書1-1'!$AU$2,"mm")-2,N$8),"aaa"),"-")</f>
        <v>#NUM!</v>
      </c>
      <c r="O9" s="157" t="e">
        <f>IF(TEXT(DATE(TEXT('調書1-1'!$AU$2,"yyyy"),TEXT('調書1-1'!$AU$2,"mm")-2,O$8),"DD")=TEXT(O$8,"00"),TEXT(DATE(TEXT('調書1-1'!$AU$2,"yyyy"),TEXT('調書1-1'!$AU$2,"mm")-2,O$8),"aaa"),"-")</f>
        <v>#NUM!</v>
      </c>
      <c r="P9" s="157" t="e">
        <f>IF(TEXT(DATE(TEXT('調書1-1'!$AU$2,"yyyy"),TEXT('調書1-1'!$AU$2,"mm")-2,P$8),"DD")=TEXT(P$8,"00"),TEXT(DATE(TEXT('調書1-1'!$AU$2,"yyyy"),TEXT('調書1-1'!$AU$2,"mm")-2,P$8),"aaa"),"-")</f>
        <v>#NUM!</v>
      </c>
      <c r="Q9" s="157" t="e">
        <f>IF(TEXT(DATE(TEXT('調書1-1'!$AU$2,"yyyy"),TEXT('調書1-1'!$AU$2,"mm")-2,Q$8),"DD")=TEXT(Q$8,"00"),TEXT(DATE(TEXT('調書1-1'!$AU$2,"yyyy"),TEXT('調書1-1'!$AU$2,"mm")-2,Q$8),"aaa"),"-")</f>
        <v>#NUM!</v>
      </c>
      <c r="R9" s="157" t="e">
        <f>IF(TEXT(DATE(TEXT('調書1-1'!$AU$2,"yyyy"),TEXT('調書1-1'!$AU$2,"mm")-2,R$8),"DD")=TEXT(R$8,"00"),TEXT(DATE(TEXT('調書1-1'!$AU$2,"yyyy"),TEXT('調書1-1'!$AU$2,"mm")-2,R$8),"aaa"),"-")</f>
        <v>#NUM!</v>
      </c>
      <c r="S9" s="156" t="e">
        <f>IF(TEXT(DATE(TEXT('調書1-1'!$AU$2,"yyyy"),TEXT('調書1-1'!$AU$2,"mm")-2,S$8),"DD")=TEXT(S$8,"00"),TEXT(DATE(TEXT('調書1-1'!$AU$2,"yyyy"),TEXT('調書1-1'!$AU$2,"mm")-2,S$8),"aaa"),"-")</f>
        <v>#NUM!</v>
      </c>
      <c r="T9" s="157" t="e">
        <f>IF(TEXT(DATE(TEXT('調書1-1'!$AU$2,"yyyy"),TEXT('調書1-1'!$AU$2,"mm")-2,T$8),"DD")=TEXT(T$8,"00"),TEXT(DATE(TEXT('調書1-1'!$AU$2,"yyyy"),TEXT('調書1-1'!$AU$2,"mm")-2,T$8),"aaa"),"-")</f>
        <v>#NUM!</v>
      </c>
      <c r="U9" s="158" t="e">
        <f>IF(TEXT(DATE(TEXT('調書1-1'!$AU$2,"yyyy"),TEXT('調書1-1'!$AU$2,"mm")-2,U$8),"DD")=TEXT(U$8,"00"),TEXT(DATE(TEXT('調書1-1'!$AU$2,"yyyy"),TEXT('調書1-1'!$AU$2,"mm")-2,U$8),"aaa"),"-")</f>
        <v>#NUM!</v>
      </c>
      <c r="V9" s="157" t="e">
        <f>IF(TEXT(DATE(TEXT('調書1-1'!$AU$2,"yyyy"),TEXT('調書1-1'!$AU$2,"mm")-2,V$8),"DD")=TEXT(V$8,"00"),TEXT(DATE(TEXT('調書1-1'!$AU$2,"yyyy"),TEXT('調書1-1'!$AU$2,"mm")-2,V$8),"aaa"),"-")</f>
        <v>#NUM!</v>
      </c>
      <c r="W9" s="157" t="e">
        <f>IF(TEXT(DATE(TEXT('調書1-1'!$AU$2,"yyyy"),TEXT('調書1-1'!$AU$2,"mm")-2,W$8),"DD")=TEXT(W$8,"00"),TEXT(DATE(TEXT('調書1-1'!$AU$2,"yyyy"),TEXT('調書1-1'!$AU$2,"mm")-2,W$8),"aaa"),"-")</f>
        <v>#NUM!</v>
      </c>
      <c r="X9" s="157" t="e">
        <f>IF(TEXT(DATE(TEXT('調書1-1'!$AU$2,"yyyy"),TEXT('調書1-1'!$AU$2,"mm")-2,X$8),"DD")=TEXT(X$8,"00"),TEXT(DATE(TEXT('調書1-1'!$AU$2,"yyyy"),TEXT('調書1-1'!$AU$2,"mm")-2,X$8),"aaa"),"-")</f>
        <v>#NUM!</v>
      </c>
      <c r="Y9" s="157" t="e">
        <f>IF(TEXT(DATE(TEXT('調書1-1'!$AU$2,"yyyy"),TEXT('調書1-1'!$AU$2,"mm")-2,Y$8),"DD")=TEXT(Y$8,"00"),TEXT(DATE(TEXT('調書1-1'!$AU$2,"yyyy"),TEXT('調書1-1'!$AU$2,"mm")-2,Y$8),"aaa"),"-")</f>
        <v>#NUM!</v>
      </c>
      <c r="Z9" s="156" t="e">
        <f>IF(TEXT(DATE(TEXT('調書1-1'!$AU$2,"yyyy"),TEXT('調書1-1'!$AU$2,"mm")-2,Z$8),"DD")=TEXT(Z$8,"00"),TEXT(DATE(TEXT('調書1-1'!$AU$2,"yyyy"),TEXT('調書1-1'!$AU$2,"mm")-2,Z$8),"aaa"),"-")</f>
        <v>#NUM!</v>
      </c>
      <c r="AA9" s="157" t="e">
        <f>IF(TEXT(DATE(TEXT('調書1-1'!$AU$2,"yyyy"),TEXT('調書1-1'!$AU$2,"mm")-2,AA$8),"DD")=TEXT(AA$8,"00"),TEXT(DATE(TEXT('調書1-1'!$AU$2,"yyyy"),TEXT('調書1-1'!$AU$2,"mm")-2,AA$8),"aaa"),"-")</f>
        <v>#NUM!</v>
      </c>
      <c r="AB9" s="158" t="e">
        <f>IF(TEXT(DATE(TEXT('調書1-1'!$AU$2,"yyyy"),TEXT('調書1-1'!$AU$2,"mm")-2,AB$8),"DD")=TEXT(AB$8,"00"),TEXT(DATE(TEXT('調書1-1'!$AU$2,"yyyy"),TEXT('調書1-1'!$AU$2,"mm")-2,AB$8),"aaa"),"-")</f>
        <v>#NUM!</v>
      </c>
      <c r="AC9" s="157" t="e">
        <f>IF(TEXT(DATE(TEXT('調書1-1'!$AU$2,"yyyy"),TEXT('調書1-1'!$AU$2,"mm")-2,AC$8),"DD")=TEXT(AC$8,"00"),TEXT(DATE(TEXT('調書1-1'!$AU$2,"yyyy"),TEXT('調書1-1'!$AU$2,"mm")-2,AC$8),"aaa"),"-")</f>
        <v>#NUM!</v>
      </c>
      <c r="AD9" s="157" t="e">
        <f>IF(TEXT(DATE(TEXT('調書1-1'!$AU$2,"yyyy"),TEXT('調書1-1'!$AU$2,"mm")-2,AD$8),"DD")=TEXT(AD$8,"00"),TEXT(DATE(TEXT('調書1-1'!$AU$2,"yyyy"),TEXT('調書1-1'!$AU$2,"mm")-2,AD$8),"aaa"),"-")</f>
        <v>#NUM!</v>
      </c>
      <c r="AE9" s="157" t="e">
        <f>IF(TEXT(DATE(TEXT('調書1-1'!$AU$2,"yyyy"),TEXT('調書1-1'!$AU$2,"mm")-2,AE$8),"DD")=TEXT(AE$8,"00"),TEXT(DATE(TEXT('調書1-1'!$AU$2,"yyyy"),TEXT('調書1-1'!$AU$2,"mm")-2,AE$8),"aaa"),"-")</f>
        <v>#NUM!</v>
      </c>
      <c r="AF9" s="157" t="e">
        <f>IF(TEXT(DATE(TEXT('調書1-1'!$AU$2,"yyyy"),TEXT('調書1-1'!$AU$2,"mm")-2,AF$8),"DD")=TEXT(AF$8,"00"),TEXT(DATE(TEXT('調書1-1'!$AU$2,"yyyy"),TEXT('調書1-1'!$AU$2,"mm")-2,AF$8),"aaa"),"-")</f>
        <v>#NUM!</v>
      </c>
      <c r="AG9" s="159" t="e">
        <f>IF(TEXT(DATE(TEXT('調書1-1'!$AU$2,"yyyy"),TEXT('調書1-1'!$AU$2,"mm")-2,AG$8),"DD")=TEXT(AG$8,"00"),TEXT(DATE(TEXT('調書1-1'!$AU$2,"yyyy"),TEXT('調書1-1'!$AU$2,"mm")-2,AG$8),"aaa"),"-")</f>
        <v>#NUM!</v>
      </c>
      <c r="AH9" s="160" t="e">
        <f>IF(TEXT(DATE(TEXT('調書1-1'!$AU$2,"yyyy"),TEXT('調書1-1'!$AU$2,"mm")-2,AH$8),"DD")=TEXT(AH$8,"00"),TEXT(DATE(TEXT('調書1-1'!$AU$2,"yyyy"),TEXT('調書1-1'!$AU$2,"mm")-2,AH$8),"aaa"),"-")</f>
        <v>#NUM!</v>
      </c>
      <c r="AI9" s="161" t="e">
        <f>IF(TEXT(DATE(TEXT('調書1-1'!$AU$2,"yyyy"),TEXT('調書1-1'!$AU$2,"mm")-2,AI$8),"DD")=TEXT(AI$8,"00"),TEXT(DATE(TEXT('調書1-1'!$AU$2,"yyyy"),TEXT('調書1-1'!$AU$2,"mm")-2,AI$8),"aaa"),"-")</f>
        <v>#NUM!</v>
      </c>
      <c r="AJ9" s="483"/>
      <c r="AK9" s="480"/>
      <c r="AL9" s="480"/>
      <c r="AM9" s="480"/>
      <c r="AN9" s="480"/>
      <c r="AO9" s="480"/>
      <c r="AP9" s="480"/>
      <c r="AQ9" s="480"/>
      <c r="AR9" s="480"/>
      <c r="AS9" s="512"/>
      <c r="AU9" s="66"/>
    </row>
    <row r="10" spans="1:59" s="8" customFormat="1" ht="17.25" customHeight="1">
      <c r="A10" s="508"/>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0"/>
      <c r="AI10" s="61"/>
      <c r="AJ10" s="447">
        <f t="shared" ref="AJ10:AJ19" si="0">SUM(E10:AF10)</f>
        <v>0</v>
      </c>
      <c r="AK10" s="447"/>
      <c r="AL10" s="448"/>
      <c r="AM10" s="449">
        <f t="shared" ref="AM10:AM19" si="1">ROUNDDOWN(AJ10/4,1)</f>
        <v>0</v>
      </c>
      <c r="AN10" s="447"/>
      <c r="AO10" s="448"/>
      <c r="AP10" s="449" t="str">
        <f>IF($AD$21=0,"0.0",ROUNDDOWN(AJ10/4/$AD$21,1))</f>
        <v>0.0</v>
      </c>
      <c r="AQ10" s="447"/>
      <c r="AR10" s="448"/>
      <c r="AS10" s="24"/>
      <c r="AU10" s="14" t="str">
        <f>IF($AD$21=0,"",IF(AP10&gt;1,"常勤換算後の人数を1.0にしてください",""))</f>
        <v/>
      </c>
    </row>
    <row r="11" spans="1:59" s="8" customFormat="1" ht="17.25" customHeight="1">
      <c r="A11" s="508"/>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0"/>
      <c r="AI11" s="61"/>
      <c r="AJ11" s="447">
        <f t="shared" si="0"/>
        <v>0</v>
      </c>
      <c r="AK11" s="447"/>
      <c r="AL11" s="448"/>
      <c r="AM11" s="449">
        <f t="shared" si="1"/>
        <v>0</v>
      </c>
      <c r="AN11" s="447"/>
      <c r="AO11" s="448"/>
      <c r="AP11" s="449" t="str">
        <f>IF($AD$21=0,"0.0",ROUNDDOWN(AJ11/4/$AD$21,1))</f>
        <v>0.0</v>
      </c>
      <c r="AQ11" s="447"/>
      <c r="AR11" s="448"/>
      <c r="AS11" s="24"/>
      <c r="AU11" s="14" t="str">
        <f>IF($AD$21=0,"",IF(AP11&gt;1,"常勤換算後の人数を1.0にしてください",""))</f>
        <v/>
      </c>
    </row>
    <row r="12" spans="1:59" s="8" customFormat="1" ht="17.25" customHeight="1">
      <c r="A12" s="508"/>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0"/>
      <c r="AI12" s="61"/>
      <c r="AJ12" s="447">
        <f t="shared" si="0"/>
        <v>0</v>
      </c>
      <c r="AK12" s="447"/>
      <c r="AL12" s="448"/>
      <c r="AM12" s="449">
        <f t="shared" si="1"/>
        <v>0</v>
      </c>
      <c r="AN12" s="447"/>
      <c r="AO12" s="448"/>
      <c r="AP12" s="449" t="str">
        <f>IF($AD$21=0,"0.0",ROUNDDOWN(AJ12/4/$AD$21,1))</f>
        <v>0.0</v>
      </c>
      <c r="AQ12" s="447"/>
      <c r="AR12" s="448"/>
      <c r="AS12" s="24"/>
      <c r="AU12" s="14" t="str">
        <f>IF($AD$21=0,"",IF(AP12&gt;1,"常勤換算後の人数を1.0にしてください",""))</f>
        <v/>
      </c>
    </row>
    <row r="13" spans="1:59" s="8" customFormat="1" ht="17.25" customHeight="1">
      <c r="A13" s="508"/>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0"/>
      <c r="AI13" s="61"/>
      <c r="AJ13" s="447">
        <f t="shared" si="0"/>
        <v>0</v>
      </c>
      <c r="AK13" s="447"/>
      <c r="AL13" s="448"/>
      <c r="AM13" s="449">
        <f t="shared" si="1"/>
        <v>0</v>
      </c>
      <c r="AN13" s="447"/>
      <c r="AO13" s="448"/>
      <c r="AP13" s="449" t="str">
        <f>IF($AD$21=0,"0.0",ROUNDDOWN(AJ13/4/$AD$21,1))</f>
        <v>0.0</v>
      </c>
      <c r="AQ13" s="447"/>
      <c r="AR13" s="448"/>
      <c r="AS13" s="24"/>
      <c r="AU13" s="14" t="str">
        <f>IF($AD$21=0,"",IF(AP13&gt;1,"常勤換算後の人数を1.0にしてください",""))</f>
        <v/>
      </c>
    </row>
    <row r="14" spans="1:59" s="8" customFormat="1" ht="17.25" customHeight="1">
      <c r="A14" s="508"/>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0"/>
      <c r="AI14" s="61"/>
      <c r="AJ14" s="447">
        <f t="shared" si="0"/>
        <v>0</v>
      </c>
      <c r="AK14" s="447"/>
      <c r="AL14" s="448"/>
      <c r="AM14" s="449">
        <f t="shared" si="1"/>
        <v>0</v>
      </c>
      <c r="AN14" s="447"/>
      <c r="AO14" s="448"/>
      <c r="AP14" s="449" t="str">
        <f t="shared" ref="AP14:AP16" si="2">IF($AD$21=0,"0.0",ROUNDDOWN(AJ14/4/$AD$21,1))</f>
        <v>0.0</v>
      </c>
      <c r="AQ14" s="447"/>
      <c r="AR14" s="448"/>
      <c r="AS14" s="24"/>
      <c r="AU14" s="14"/>
    </row>
    <row r="15" spans="1:59" s="8" customFormat="1" ht="17.25" customHeight="1">
      <c r="A15" s="508"/>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0"/>
      <c r="AI15" s="61"/>
      <c r="AJ15" s="447">
        <f t="shared" si="0"/>
        <v>0</v>
      </c>
      <c r="AK15" s="447"/>
      <c r="AL15" s="448"/>
      <c r="AM15" s="449">
        <f t="shared" si="1"/>
        <v>0</v>
      </c>
      <c r="AN15" s="447"/>
      <c r="AO15" s="448"/>
      <c r="AP15" s="449" t="str">
        <f t="shared" si="2"/>
        <v>0.0</v>
      </c>
      <c r="AQ15" s="447"/>
      <c r="AR15" s="448"/>
      <c r="AS15" s="24"/>
      <c r="AU15" s="14"/>
    </row>
    <row r="16" spans="1:59" s="8" customFormat="1" ht="17.25" customHeight="1">
      <c r="A16" s="508"/>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0"/>
      <c r="AI16" s="61"/>
      <c r="AJ16" s="447">
        <f t="shared" si="0"/>
        <v>0</v>
      </c>
      <c r="AK16" s="447"/>
      <c r="AL16" s="448"/>
      <c r="AM16" s="449">
        <f t="shared" si="1"/>
        <v>0</v>
      </c>
      <c r="AN16" s="447"/>
      <c r="AO16" s="448"/>
      <c r="AP16" s="449" t="str">
        <f t="shared" si="2"/>
        <v>0.0</v>
      </c>
      <c r="AQ16" s="447"/>
      <c r="AR16" s="448"/>
      <c r="AS16" s="24"/>
      <c r="AU16" s="14"/>
    </row>
    <row r="17" spans="1:60" s="8" customFormat="1" ht="17.25" customHeight="1">
      <c r="A17" s="508"/>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0"/>
      <c r="AI17" s="61"/>
      <c r="AJ17" s="447">
        <f t="shared" si="0"/>
        <v>0</v>
      </c>
      <c r="AK17" s="447"/>
      <c r="AL17" s="448"/>
      <c r="AM17" s="449">
        <f t="shared" si="1"/>
        <v>0</v>
      </c>
      <c r="AN17" s="447"/>
      <c r="AO17" s="448"/>
      <c r="AP17" s="449" t="str">
        <f>IF($AD$21=0,"0.0",ROUNDDOWN(AJ17/4/$AD$21,1))</f>
        <v>0.0</v>
      </c>
      <c r="AQ17" s="447"/>
      <c r="AR17" s="448"/>
      <c r="AS17" s="24"/>
      <c r="AU17" s="14" t="str">
        <f>IF($AD$21=0,"",IF(AP17&gt;1,"常勤換算後の人数を1.0にしてください",""))</f>
        <v/>
      </c>
    </row>
    <row r="18" spans="1:60" s="8" customFormat="1" ht="17.25" customHeight="1">
      <c r="A18" s="508"/>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0"/>
      <c r="AI18" s="61"/>
      <c r="AJ18" s="447">
        <f t="shared" si="0"/>
        <v>0</v>
      </c>
      <c r="AK18" s="447"/>
      <c r="AL18" s="448"/>
      <c r="AM18" s="449">
        <f t="shared" si="1"/>
        <v>0</v>
      </c>
      <c r="AN18" s="447"/>
      <c r="AO18" s="448"/>
      <c r="AP18" s="449" t="str">
        <f>IF($AD$21=0,"0.0",ROUNDDOWN(AJ18/4/$AD$21,1))</f>
        <v>0.0</v>
      </c>
      <c r="AQ18" s="447"/>
      <c r="AR18" s="448"/>
      <c r="AS18" s="24"/>
      <c r="AU18" s="14" t="str">
        <f>IF($AD$21=0,"",IF(AP18&gt;1,"常勤換算後の人数を1.0にしてください",""))</f>
        <v/>
      </c>
    </row>
    <row r="19" spans="1:60" s="8" customFormat="1" ht="17.25" customHeight="1" thickBot="1">
      <c r="A19" s="508"/>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0"/>
      <c r="AI19" s="61"/>
      <c r="AJ19" s="447">
        <f t="shared" si="0"/>
        <v>0</v>
      </c>
      <c r="AK19" s="447"/>
      <c r="AL19" s="448"/>
      <c r="AM19" s="449">
        <f t="shared" si="1"/>
        <v>0</v>
      </c>
      <c r="AN19" s="447"/>
      <c r="AO19" s="448"/>
      <c r="AP19" s="449" t="str">
        <f>IF($AD$21=0,"0.0",ROUNDDOWN(AJ19/4/$AD$21,1))</f>
        <v>0.0</v>
      </c>
      <c r="AQ19" s="447"/>
      <c r="AR19" s="448"/>
      <c r="AS19" s="15"/>
      <c r="AU19" s="14" t="str">
        <f>IF($AD$21=0,"",IF(AP19&gt;1,"常勤換算後の人数を1.0にしてください",""))</f>
        <v/>
      </c>
    </row>
    <row r="20" spans="1:60" s="8" customFormat="1" ht="17.25" customHeight="1" thickBot="1">
      <c r="A20" s="508"/>
      <c r="B20" s="490" t="s">
        <v>10</v>
      </c>
      <c r="C20" s="491"/>
      <c r="D20" s="491"/>
      <c r="E20" s="60" t="str">
        <f t="shared" ref="E20:AF20" si="3">IF(SUM(E10:E19)=0,"",SUM(E10:E19))</f>
        <v/>
      </c>
      <c r="F20" s="57" t="str">
        <f t="shared" si="3"/>
        <v/>
      </c>
      <c r="G20" s="57" t="str">
        <f t="shared" si="3"/>
        <v/>
      </c>
      <c r="H20" s="57" t="str">
        <f t="shared" si="3"/>
        <v/>
      </c>
      <c r="I20" s="57" t="str">
        <f t="shared" si="3"/>
        <v/>
      </c>
      <c r="J20" s="57" t="str">
        <f t="shared" si="3"/>
        <v/>
      </c>
      <c r="K20" s="59" t="str">
        <f t="shared" si="3"/>
        <v/>
      </c>
      <c r="L20" s="58" t="str">
        <f t="shared" si="3"/>
        <v/>
      </c>
      <c r="M20" s="57" t="str">
        <f t="shared" si="3"/>
        <v/>
      </c>
      <c r="N20" s="57" t="str">
        <f t="shared" si="3"/>
        <v/>
      </c>
      <c r="O20" s="57" t="str">
        <f t="shared" si="3"/>
        <v/>
      </c>
      <c r="P20" s="57" t="str">
        <f t="shared" si="3"/>
        <v/>
      </c>
      <c r="Q20" s="57" t="str">
        <f t="shared" si="3"/>
        <v/>
      </c>
      <c r="R20" s="59" t="str">
        <f t="shared" si="3"/>
        <v/>
      </c>
      <c r="S20" s="58" t="str">
        <f t="shared" si="3"/>
        <v/>
      </c>
      <c r="T20" s="57" t="str">
        <f t="shared" si="3"/>
        <v/>
      </c>
      <c r="U20" s="57" t="str">
        <f t="shared" si="3"/>
        <v/>
      </c>
      <c r="V20" s="57" t="str">
        <f t="shared" si="3"/>
        <v/>
      </c>
      <c r="W20" s="57" t="str">
        <f t="shared" si="3"/>
        <v/>
      </c>
      <c r="X20" s="57" t="str">
        <f t="shared" si="3"/>
        <v/>
      </c>
      <c r="Y20" s="59" t="str">
        <f t="shared" si="3"/>
        <v/>
      </c>
      <c r="Z20" s="58" t="str">
        <f t="shared" si="3"/>
        <v/>
      </c>
      <c r="AA20" s="57" t="str">
        <f t="shared" si="3"/>
        <v/>
      </c>
      <c r="AB20" s="57" t="str">
        <f t="shared" si="3"/>
        <v/>
      </c>
      <c r="AC20" s="57" t="str">
        <f t="shared" si="3"/>
        <v/>
      </c>
      <c r="AD20" s="42" t="str">
        <f t="shared" si="3"/>
        <v/>
      </c>
      <c r="AE20" s="42" t="str">
        <f t="shared" si="3"/>
        <v/>
      </c>
      <c r="AF20" s="56" t="str">
        <f t="shared" si="3"/>
        <v/>
      </c>
      <c r="AG20" s="55"/>
      <c r="AH20" s="151"/>
      <c r="AI20" s="54"/>
      <c r="AJ20" s="467">
        <f>SUM(AJ10:AL19)</f>
        <v>0</v>
      </c>
      <c r="AK20" s="467"/>
      <c r="AL20" s="468"/>
      <c r="AM20" s="469">
        <f>SUM(AM10:AO19)</f>
        <v>0</v>
      </c>
      <c r="AN20" s="467"/>
      <c r="AO20" s="468"/>
      <c r="AP20" s="469">
        <f>SUM(AP10:AR19)</f>
        <v>0</v>
      </c>
      <c r="AQ20" s="467"/>
      <c r="AR20" s="468"/>
      <c r="AS20" s="48"/>
      <c r="AU20" s="44"/>
    </row>
    <row r="21" spans="1:60" s="8" customFormat="1" ht="17.25" customHeight="1" thickBot="1">
      <c r="A21" s="508"/>
      <c r="B21" s="490" t="s">
        <v>9</v>
      </c>
      <c r="C21" s="491"/>
      <c r="D21" s="491"/>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4"/>
      <c r="AE21" s="445"/>
      <c r="AF21" s="445"/>
      <c r="AG21" s="445"/>
      <c r="AH21" s="445"/>
      <c r="AI21" s="450"/>
      <c r="AJ21" s="464"/>
      <c r="AK21" s="465"/>
      <c r="AL21" s="465"/>
      <c r="AM21" s="465"/>
      <c r="AN21" s="465"/>
      <c r="AO21" s="465"/>
      <c r="AP21" s="465"/>
      <c r="AQ21" s="465"/>
      <c r="AR21" s="466"/>
      <c r="AS21" s="48"/>
      <c r="AU21" s="44"/>
    </row>
    <row r="22" spans="1:60" s="8" customFormat="1" ht="17.25" customHeight="1" thickBot="1">
      <c r="A22" s="509"/>
      <c r="B22" s="492" t="s">
        <v>8</v>
      </c>
      <c r="C22" s="493"/>
      <c r="D22" s="493"/>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2"/>
      <c r="AI22" s="49"/>
      <c r="AJ22" s="443"/>
      <c r="AK22" s="443"/>
      <c r="AL22" s="470"/>
      <c r="AM22" s="471"/>
      <c r="AN22" s="443"/>
      <c r="AO22" s="470"/>
      <c r="AP22" s="471"/>
      <c r="AQ22" s="443"/>
      <c r="AR22" s="470"/>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76"/>
      <c r="AK23" s="10"/>
      <c r="AL23" s="10"/>
      <c r="AM23" s="10"/>
      <c r="AN23" s="10"/>
      <c r="AO23" s="10"/>
      <c r="AP23" s="10"/>
      <c r="AQ23" s="10"/>
      <c r="AR23" s="10"/>
      <c r="AS23" s="45"/>
      <c r="AU23" s="44"/>
    </row>
    <row r="24" spans="1:60" s="8" customFormat="1" ht="17.25" customHeight="1">
      <c r="A24" s="484" t="s">
        <v>7</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3"/>
      <c r="AI24" s="34"/>
      <c r="AJ24" s="478">
        <f>SUM(E24:AF24)</f>
        <v>0</v>
      </c>
      <c r="AK24" s="473"/>
      <c r="AL24" s="474"/>
      <c r="AM24" s="487">
        <f>ROUNDDOWN(AJ24/4,1)</f>
        <v>0</v>
      </c>
      <c r="AN24" s="488"/>
      <c r="AO24" s="489"/>
      <c r="AP24" s="472" t="str">
        <f>IF($AD$21=0,"0.0",ROUNDDOWN(AJ24/4/$AD$21,1))</f>
        <v>0.0</v>
      </c>
      <c r="AQ24" s="473"/>
      <c r="AR24" s="474"/>
      <c r="AS24" s="33"/>
      <c r="AU24" s="14" t="str">
        <f>IF($AD$21=0,"",IF(AP24&gt;1,"常勤換算後の人数を1.0にしてください",""))</f>
        <v/>
      </c>
    </row>
    <row r="25" spans="1:60" s="8" customFormat="1" ht="17.25" customHeight="1">
      <c r="A25" s="485"/>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4"/>
      <c r="AI25" s="25"/>
      <c r="AJ25" s="475">
        <f>SUM(E25:AF25)</f>
        <v>0</v>
      </c>
      <c r="AK25" s="475"/>
      <c r="AL25" s="476"/>
      <c r="AM25" s="477">
        <f>ROUNDDOWN(AJ25/4,1)</f>
        <v>0</v>
      </c>
      <c r="AN25" s="475"/>
      <c r="AO25" s="476"/>
      <c r="AP25" s="477" t="str">
        <f>IF($AD$21=0,"0.0",ROUNDDOWN(AJ25/4/$AD$21,1))</f>
        <v>0.0</v>
      </c>
      <c r="AQ25" s="475"/>
      <c r="AR25" s="476"/>
      <c r="AS25" s="24"/>
      <c r="AU25" s="14" t="str">
        <f>IF($AD$21=0,"",IF(AP25&gt;1,"常勤換算後の人数を1.0にしてください",""))</f>
        <v/>
      </c>
    </row>
    <row r="26" spans="1:60" s="8" customFormat="1" ht="17.25" customHeight="1">
      <c r="A26" s="485"/>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4"/>
      <c r="AI26" s="25"/>
      <c r="AJ26" s="475">
        <f>SUM(E26:AF26)</f>
        <v>0</v>
      </c>
      <c r="AK26" s="475"/>
      <c r="AL26" s="476"/>
      <c r="AM26" s="477">
        <f>ROUNDDOWN(AJ26/4,1)</f>
        <v>0</v>
      </c>
      <c r="AN26" s="475"/>
      <c r="AO26" s="476"/>
      <c r="AP26" s="477" t="str">
        <f>IF($AD$21=0,"0.0",ROUNDDOWN(AJ26/4/$AD$21,1))</f>
        <v>0.0</v>
      </c>
      <c r="AQ26" s="475"/>
      <c r="AR26" s="476"/>
      <c r="AS26" s="24"/>
      <c r="AU26" s="14" t="str">
        <f>IF($AD$21=0,"",IF(AP26&gt;1,"常勤換算後の人数を1.0にしてください",""))</f>
        <v/>
      </c>
    </row>
    <row r="27" spans="1:60" s="8" customFormat="1" ht="17.25" customHeight="1" thickBot="1">
      <c r="A27" s="486"/>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5"/>
      <c r="AI27" s="16"/>
      <c r="AJ27" s="462">
        <f>SUM(E27:AF27)</f>
        <v>0</v>
      </c>
      <c r="AK27" s="462"/>
      <c r="AL27" s="463"/>
      <c r="AM27" s="461">
        <f>ROUNDDOWN(AJ27/4,1)</f>
        <v>0</v>
      </c>
      <c r="AN27" s="462"/>
      <c r="AO27" s="463"/>
      <c r="AP27" s="461" t="str">
        <f>IF($AD$21=0,"0.0",ROUNDDOWN(AJ27/4/$AD$21,1))</f>
        <v>0.0</v>
      </c>
      <c r="AQ27" s="462"/>
      <c r="AR27" s="463"/>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75"/>
      <c r="BC28" s="75"/>
      <c r="BD28" s="75"/>
      <c r="BE28" s="75"/>
      <c r="BF28" s="75"/>
      <c r="BG28" s="75"/>
    </row>
    <row r="29" spans="1:60" s="4" customFormat="1" ht="27.75" customHeight="1">
      <c r="A29" s="513" t="s">
        <v>6</v>
      </c>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6"/>
      <c r="AU29" s="6"/>
      <c r="AV29" s="6"/>
      <c r="AW29" s="6"/>
      <c r="AX29" s="6"/>
      <c r="AY29" s="6"/>
      <c r="AZ29" s="6"/>
      <c r="BA29" s="6"/>
      <c r="BB29" s="6"/>
      <c r="BC29" s="6"/>
      <c r="BD29" s="6"/>
      <c r="BE29" s="6"/>
      <c r="BF29" s="6"/>
      <c r="BG29" s="6"/>
      <c r="BH29" s="5"/>
    </row>
    <row r="30" spans="1:60" s="4" customFormat="1" ht="25.5" customHeight="1">
      <c r="A30" s="513" t="s">
        <v>5</v>
      </c>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6"/>
      <c r="AU30" s="6"/>
      <c r="AV30" s="6"/>
      <c r="AW30" s="6"/>
      <c r="AX30" s="6"/>
      <c r="AY30" s="6"/>
      <c r="AZ30" s="6"/>
      <c r="BA30" s="6"/>
      <c r="BB30" s="6"/>
      <c r="BC30" s="6"/>
      <c r="BD30" s="6"/>
      <c r="BE30" s="6"/>
      <c r="BF30" s="6"/>
      <c r="BG30" s="6"/>
      <c r="BH30" s="5"/>
    </row>
    <row r="31" spans="1:60" s="4" customFormat="1" ht="14">
      <c r="A31" s="514" t="s">
        <v>4</v>
      </c>
      <c r="B31" s="514"/>
      <c r="C31" s="514"/>
      <c r="D31" s="514"/>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c r="AT31" s="7"/>
      <c r="AU31" s="7"/>
      <c r="AV31" s="7"/>
      <c r="AW31" s="7"/>
      <c r="AX31" s="7"/>
      <c r="AY31" s="7"/>
      <c r="AZ31" s="7"/>
      <c r="BA31" s="7"/>
      <c r="BB31" s="7"/>
      <c r="BC31" s="7"/>
      <c r="BD31" s="7"/>
      <c r="BE31" s="7"/>
      <c r="BF31" s="7"/>
      <c r="BG31" s="7"/>
      <c r="BH31" s="7"/>
    </row>
    <row r="32" spans="1:60" s="4" customFormat="1" ht="28.5" customHeight="1">
      <c r="A32" s="513" t="s">
        <v>3</v>
      </c>
      <c r="B32" s="513"/>
      <c r="C32" s="513"/>
      <c r="D32" s="513"/>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c r="AM32" s="513"/>
      <c r="AN32" s="513"/>
      <c r="AO32" s="513"/>
      <c r="AP32" s="513"/>
      <c r="AQ32" s="513"/>
      <c r="AR32" s="513"/>
      <c r="AS32" s="513"/>
      <c r="AT32" s="6"/>
      <c r="AU32" s="6"/>
      <c r="AV32" s="6"/>
      <c r="AW32" s="6"/>
      <c r="AX32" s="6"/>
      <c r="AY32" s="6"/>
      <c r="AZ32" s="6"/>
      <c r="BA32" s="6"/>
      <c r="BB32" s="6"/>
      <c r="BC32" s="6"/>
      <c r="BD32" s="6"/>
      <c r="BE32" s="6"/>
      <c r="BF32" s="6"/>
      <c r="BG32" s="6"/>
      <c r="BH32" s="6"/>
    </row>
    <row r="33" spans="1:60" s="4" customFormat="1" ht="63.75" customHeight="1">
      <c r="A33" s="513" t="s">
        <v>109</v>
      </c>
      <c r="B33" s="513"/>
      <c r="C33" s="513"/>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13"/>
      <c r="AM33" s="513"/>
      <c r="AN33" s="513"/>
      <c r="AO33" s="513"/>
      <c r="AP33" s="513"/>
      <c r="AQ33" s="513"/>
      <c r="AR33" s="513"/>
      <c r="AS33" s="513"/>
      <c r="AT33" s="6"/>
      <c r="AU33" s="6"/>
      <c r="AV33" s="6"/>
      <c r="AW33" s="6"/>
      <c r="AX33" s="6"/>
      <c r="AY33" s="6"/>
      <c r="AZ33" s="6"/>
      <c r="BA33" s="6"/>
      <c r="BB33" s="6"/>
      <c r="BC33" s="6"/>
      <c r="BD33" s="6"/>
      <c r="BE33" s="6"/>
      <c r="BF33" s="6"/>
      <c r="BG33" s="6"/>
      <c r="BH33" s="6"/>
    </row>
    <row r="34" spans="1:60" s="4" customFormat="1" ht="30" customHeight="1">
      <c r="A34" s="513" t="s">
        <v>2</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3"/>
      <c r="AO34" s="513"/>
      <c r="AP34" s="513"/>
      <c r="AQ34" s="513"/>
      <c r="AR34" s="513"/>
      <c r="AS34" s="513"/>
      <c r="AT34" s="6"/>
      <c r="AU34" s="6"/>
      <c r="AV34" s="6"/>
      <c r="AW34" s="6"/>
      <c r="AX34" s="6"/>
      <c r="AY34" s="6"/>
      <c r="AZ34" s="6"/>
      <c r="BA34" s="6"/>
      <c r="BB34" s="6"/>
      <c r="BC34" s="6"/>
      <c r="BD34" s="6"/>
      <c r="BE34" s="6"/>
      <c r="BF34" s="6"/>
      <c r="BG34" s="6"/>
      <c r="BH34" s="6"/>
    </row>
    <row r="35" spans="1:60" s="4" customFormat="1" ht="14">
      <c r="A35" s="513" t="s">
        <v>1</v>
      </c>
      <c r="B35" s="513"/>
      <c r="C35" s="513"/>
      <c r="D35" s="513"/>
      <c r="E35" s="513"/>
      <c r="F35" s="513"/>
      <c r="G35" s="513"/>
      <c r="H35" s="513"/>
      <c r="I35" s="513"/>
      <c r="J35" s="513"/>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3"/>
      <c r="AL35" s="513"/>
      <c r="AM35" s="513"/>
      <c r="AN35" s="513"/>
      <c r="AO35" s="513"/>
      <c r="AP35" s="513"/>
      <c r="AQ35" s="513"/>
      <c r="AR35" s="513"/>
      <c r="AS35" s="513"/>
      <c r="AT35" s="6"/>
      <c r="AU35" s="6"/>
      <c r="AV35" s="6"/>
      <c r="AW35" s="6"/>
      <c r="AX35" s="6"/>
      <c r="AY35" s="6"/>
      <c r="AZ35" s="6"/>
      <c r="BA35" s="6"/>
      <c r="BB35" s="6"/>
      <c r="BC35" s="6"/>
      <c r="BD35" s="6"/>
      <c r="BE35" s="6"/>
      <c r="BF35" s="6"/>
      <c r="BG35" s="6"/>
      <c r="BH35" s="6"/>
    </row>
    <row r="36" spans="1:60" s="4" customFormat="1" ht="14">
      <c r="A36" s="513" t="s">
        <v>0</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3"/>
      <c r="AP36" s="513"/>
      <c r="AQ36" s="513"/>
      <c r="AR36" s="513"/>
      <c r="AS36" s="513"/>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Z3:AS3"/>
    <mergeCell ref="L2:R2"/>
    <mergeCell ref="A3:D3"/>
    <mergeCell ref="E3:O3"/>
    <mergeCell ref="P3:Y3"/>
    <mergeCell ref="A4:D4"/>
    <mergeCell ref="E4:AA4"/>
    <mergeCell ref="AB4:AS4"/>
    <mergeCell ref="A5:C5"/>
    <mergeCell ref="E5:L5"/>
    <mergeCell ref="M5:V5"/>
    <mergeCell ref="W5:AE5"/>
    <mergeCell ref="AF5:AS5"/>
    <mergeCell ref="A6:L6"/>
    <mergeCell ref="M6:V6"/>
    <mergeCell ref="W6:AE6"/>
    <mergeCell ref="AF6:AS6"/>
    <mergeCell ref="A7:A22"/>
    <mergeCell ref="B7:B9"/>
    <mergeCell ref="C7:C9"/>
    <mergeCell ref="D7:D9"/>
    <mergeCell ref="E7:K7"/>
    <mergeCell ref="L7:R7"/>
    <mergeCell ref="S7:Y7"/>
    <mergeCell ref="Z7:AF7"/>
    <mergeCell ref="AG7:AI7"/>
    <mergeCell ref="AJ7:AL9"/>
    <mergeCell ref="AM7:AO9"/>
    <mergeCell ref="AS7:AS9"/>
    <mergeCell ref="AP7:AR9"/>
    <mergeCell ref="AJ12:AL12"/>
    <mergeCell ref="AM12:AO12"/>
    <mergeCell ref="AP12:AR12"/>
    <mergeCell ref="AJ13:AL13"/>
    <mergeCell ref="AM13:AO13"/>
    <mergeCell ref="AP13:AR13"/>
    <mergeCell ref="AJ10:AL10"/>
    <mergeCell ref="AM10:AO10"/>
    <mergeCell ref="AP10:AR10"/>
    <mergeCell ref="AJ11:AL11"/>
    <mergeCell ref="AM11:AO11"/>
    <mergeCell ref="AP11:AR11"/>
    <mergeCell ref="AJ14:AL14"/>
    <mergeCell ref="AM14:AO14"/>
    <mergeCell ref="AP14:AR14"/>
    <mergeCell ref="AJ15:AL15"/>
    <mergeCell ref="AM15:AO15"/>
    <mergeCell ref="AP15:AR15"/>
    <mergeCell ref="AJ16:AL16"/>
    <mergeCell ref="AM16:AO16"/>
    <mergeCell ref="AP16:AR16"/>
    <mergeCell ref="AJ17:AL17"/>
    <mergeCell ref="AM17:AO17"/>
    <mergeCell ref="AP17:AR17"/>
    <mergeCell ref="AJ18:AL18"/>
    <mergeCell ref="AM18:AO18"/>
    <mergeCell ref="AP18:AR18"/>
    <mergeCell ref="AJ19:AL19"/>
    <mergeCell ref="AM19:AO19"/>
    <mergeCell ref="AP19:AR19"/>
    <mergeCell ref="B20:D20"/>
    <mergeCell ref="AJ20:AL20"/>
    <mergeCell ref="AM20:AO20"/>
    <mergeCell ref="AP20:AR20"/>
    <mergeCell ref="B21:AC21"/>
    <mergeCell ref="AD21:AI21"/>
    <mergeCell ref="AJ21:AR21"/>
    <mergeCell ref="B22:D22"/>
    <mergeCell ref="AJ22:AL22"/>
    <mergeCell ref="AM22:AO22"/>
    <mergeCell ref="AP22:AR22"/>
    <mergeCell ref="A24:A27"/>
    <mergeCell ref="AJ24:AL24"/>
    <mergeCell ref="AM24:AO24"/>
    <mergeCell ref="AP24:AR24"/>
    <mergeCell ref="AJ25:AL25"/>
    <mergeCell ref="AM25:AO25"/>
    <mergeCell ref="AP25:AR25"/>
    <mergeCell ref="AJ26:AL26"/>
    <mergeCell ref="AM26:AO26"/>
    <mergeCell ref="AP26:AR26"/>
    <mergeCell ref="AJ27:AL27"/>
    <mergeCell ref="AM27:AO27"/>
    <mergeCell ref="AP27:AR27"/>
    <mergeCell ref="A35:AS35"/>
    <mergeCell ref="A36:AS36"/>
    <mergeCell ref="A29:AS29"/>
    <mergeCell ref="A30:AS30"/>
    <mergeCell ref="A31:AS31"/>
    <mergeCell ref="A32:AS32"/>
    <mergeCell ref="A33:AS33"/>
    <mergeCell ref="A34:AS34"/>
  </mergeCells>
  <phoneticPr fontId="6"/>
  <dataValidations count="1">
    <dataValidation type="list" allowBlank="1" showInputMessage="1" showErrorMessage="1" sqref="E3:O3">
      <formula1>"自立生活援助"</formula1>
    </dataValidation>
  </dataValidations>
  <printOptions horizontalCentered="1"/>
  <pageMargins left="0.39370078740157483" right="0.39370078740157483" top="0.39370078740157483" bottom="0.39370078740157483" header="0.39370078740157483" footer="0.39370078740157483"/>
  <pageSetup paperSize="9" scale="75" fitToHeight="0" orientation="landscape" useFirstPageNumber="1" r:id="rId1"/>
  <headerFooter alignWithMargins="0">
    <oddFooter>&amp;C&amp;"ＭＳ ゴシック,標準"&amp;16&amp;P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31"/>
  <sheetViews>
    <sheetView view="pageBreakPreview" zoomScaleNormal="100" zoomScaleSheetLayoutView="100" workbookViewId="0">
      <selection activeCell="D21" sqref="D21"/>
    </sheetView>
  </sheetViews>
  <sheetFormatPr defaultRowHeight="21" customHeight="1"/>
  <cols>
    <col min="1" max="1" width="4.7265625" style="162" customWidth="1"/>
    <col min="2" max="2" width="14.08984375" style="163" customWidth="1"/>
    <col min="3" max="3" width="20.36328125" style="163" customWidth="1"/>
    <col min="4" max="4" width="14.90625" style="163" customWidth="1"/>
    <col min="5" max="5" width="2.6328125" style="163" customWidth="1"/>
    <col min="6" max="35" width="2.6328125" style="162" customWidth="1"/>
    <col min="36" max="44" width="2.90625" style="162" customWidth="1"/>
    <col min="45" max="45" width="10" style="162" customWidth="1"/>
    <col min="46" max="50" width="2.90625" style="162" customWidth="1"/>
    <col min="51" max="53" width="2.26953125" style="162" customWidth="1"/>
    <col min="54" max="74" width="2.6328125" style="162" customWidth="1"/>
    <col min="75" max="256" width="9" style="162"/>
    <col min="257" max="257" width="4.7265625" style="162" customWidth="1"/>
    <col min="258" max="258" width="14.08984375" style="162" customWidth="1"/>
    <col min="259" max="259" width="14.26953125" style="162" customWidth="1"/>
    <col min="260" max="260" width="14.90625" style="162" customWidth="1"/>
    <col min="261" max="291" width="2.6328125" style="162" customWidth="1"/>
    <col min="292" max="300" width="2.90625" style="162" customWidth="1"/>
    <col min="301" max="301" width="10" style="162" customWidth="1"/>
    <col min="302" max="306" width="2.90625" style="162" customWidth="1"/>
    <col min="307" max="309" width="2.26953125" style="162" customWidth="1"/>
    <col min="310" max="330" width="2.6328125" style="162" customWidth="1"/>
    <col min="331" max="512" width="9" style="162"/>
    <col min="513" max="513" width="4.7265625" style="162" customWidth="1"/>
    <col min="514" max="514" width="14.08984375" style="162" customWidth="1"/>
    <col min="515" max="515" width="14.26953125" style="162" customWidth="1"/>
    <col min="516" max="516" width="14.90625" style="162" customWidth="1"/>
    <col min="517" max="547" width="2.6328125" style="162" customWidth="1"/>
    <col min="548" max="556" width="2.90625" style="162" customWidth="1"/>
    <col min="557" max="557" width="10" style="162" customWidth="1"/>
    <col min="558" max="562" width="2.90625" style="162" customWidth="1"/>
    <col min="563" max="565" width="2.26953125" style="162" customWidth="1"/>
    <col min="566" max="586" width="2.6328125" style="162" customWidth="1"/>
    <col min="587" max="768" width="9" style="162"/>
    <col min="769" max="769" width="4.7265625" style="162" customWidth="1"/>
    <col min="770" max="770" width="14.08984375" style="162" customWidth="1"/>
    <col min="771" max="771" width="14.26953125" style="162" customWidth="1"/>
    <col min="772" max="772" width="14.90625" style="162" customWidth="1"/>
    <col min="773" max="803" width="2.6328125" style="162" customWidth="1"/>
    <col min="804" max="812" width="2.90625" style="162" customWidth="1"/>
    <col min="813" max="813" width="10" style="162" customWidth="1"/>
    <col min="814" max="818" width="2.90625" style="162" customWidth="1"/>
    <col min="819" max="821" width="2.26953125" style="162" customWidth="1"/>
    <col min="822" max="842" width="2.6328125" style="162" customWidth="1"/>
    <col min="843" max="1024" width="9" style="162"/>
    <col min="1025" max="1025" width="4.7265625" style="162" customWidth="1"/>
    <col min="1026" max="1026" width="14.08984375" style="162" customWidth="1"/>
    <col min="1027" max="1027" width="14.26953125" style="162" customWidth="1"/>
    <col min="1028" max="1028" width="14.90625" style="162" customWidth="1"/>
    <col min="1029" max="1059" width="2.6328125" style="162" customWidth="1"/>
    <col min="1060" max="1068" width="2.90625" style="162" customWidth="1"/>
    <col min="1069" max="1069" width="10" style="162" customWidth="1"/>
    <col min="1070" max="1074" width="2.90625" style="162" customWidth="1"/>
    <col min="1075" max="1077" width="2.26953125" style="162" customWidth="1"/>
    <col min="1078" max="1098" width="2.6328125" style="162" customWidth="1"/>
    <col min="1099" max="1280" width="9" style="162"/>
    <col min="1281" max="1281" width="4.7265625" style="162" customWidth="1"/>
    <col min="1282" max="1282" width="14.08984375" style="162" customWidth="1"/>
    <col min="1283" max="1283" width="14.26953125" style="162" customWidth="1"/>
    <col min="1284" max="1284" width="14.90625" style="162" customWidth="1"/>
    <col min="1285" max="1315" width="2.6328125" style="162" customWidth="1"/>
    <col min="1316" max="1324" width="2.90625" style="162" customWidth="1"/>
    <col min="1325" max="1325" width="10" style="162" customWidth="1"/>
    <col min="1326" max="1330" width="2.90625" style="162" customWidth="1"/>
    <col min="1331" max="1333" width="2.26953125" style="162" customWidth="1"/>
    <col min="1334" max="1354" width="2.6328125" style="162" customWidth="1"/>
    <col min="1355" max="1536" width="9" style="162"/>
    <col min="1537" max="1537" width="4.7265625" style="162" customWidth="1"/>
    <col min="1538" max="1538" width="14.08984375" style="162" customWidth="1"/>
    <col min="1539" max="1539" width="14.26953125" style="162" customWidth="1"/>
    <col min="1540" max="1540" width="14.90625" style="162" customWidth="1"/>
    <col min="1541" max="1571" width="2.6328125" style="162" customWidth="1"/>
    <col min="1572" max="1580" width="2.90625" style="162" customWidth="1"/>
    <col min="1581" max="1581" width="10" style="162" customWidth="1"/>
    <col min="1582" max="1586" width="2.90625" style="162" customWidth="1"/>
    <col min="1587" max="1589" width="2.26953125" style="162" customWidth="1"/>
    <col min="1590" max="1610" width="2.6328125" style="162" customWidth="1"/>
    <col min="1611" max="1792" width="9" style="162"/>
    <col min="1793" max="1793" width="4.7265625" style="162" customWidth="1"/>
    <col min="1794" max="1794" width="14.08984375" style="162" customWidth="1"/>
    <col min="1795" max="1795" width="14.26953125" style="162" customWidth="1"/>
    <col min="1796" max="1796" width="14.90625" style="162" customWidth="1"/>
    <col min="1797" max="1827" width="2.6328125" style="162" customWidth="1"/>
    <col min="1828" max="1836" width="2.90625" style="162" customWidth="1"/>
    <col min="1837" max="1837" width="10" style="162" customWidth="1"/>
    <col min="1838" max="1842" width="2.90625" style="162" customWidth="1"/>
    <col min="1843" max="1845" width="2.26953125" style="162" customWidth="1"/>
    <col min="1846" max="1866" width="2.6328125" style="162" customWidth="1"/>
    <col min="1867" max="2048" width="9" style="162"/>
    <col min="2049" max="2049" width="4.7265625" style="162" customWidth="1"/>
    <col min="2050" max="2050" width="14.08984375" style="162" customWidth="1"/>
    <col min="2051" max="2051" width="14.26953125" style="162" customWidth="1"/>
    <col min="2052" max="2052" width="14.90625" style="162" customWidth="1"/>
    <col min="2053" max="2083" width="2.6328125" style="162" customWidth="1"/>
    <col min="2084" max="2092" width="2.90625" style="162" customWidth="1"/>
    <col min="2093" max="2093" width="10" style="162" customWidth="1"/>
    <col min="2094" max="2098" width="2.90625" style="162" customWidth="1"/>
    <col min="2099" max="2101" width="2.26953125" style="162" customWidth="1"/>
    <col min="2102" max="2122" width="2.6328125" style="162" customWidth="1"/>
    <col min="2123" max="2304" width="9" style="162"/>
    <col min="2305" max="2305" width="4.7265625" style="162" customWidth="1"/>
    <col min="2306" max="2306" width="14.08984375" style="162" customWidth="1"/>
    <col min="2307" max="2307" width="14.26953125" style="162" customWidth="1"/>
    <col min="2308" max="2308" width="14.90625" style="162" customWidth="1"/>
    <col min="2309" max="2339" width="2.6328125" style="162" customWidth="1"/>
    <col min="2340" max="2348" width="2.90625" style="162" customWidth="1"/>
    <col min="2349" max="2349" width="10" style="162" customWidth="1"/>
    <col min="2350" max="2354" width="2.90625" style="162" customWidth="1"/>
    <col min="2355" max="2357" width="2.26953125" style="162" customWidth="1"/>
    <col min="2358" max="2378" width="2.6328125" style="162" customWidth="1"/>
    <col min="2379" max="2560" width="9" style="162"/>
    <col min="2561" max="2561" width="4.7265625" style="162" customWidth="1"/>
    <col min="2562" max="2562" width="14.08984375" style="162" customWidth="1"/>
    <col min="2563" max="2563" width="14.26953125" style="162" customWidth="1"/>
    <col min="2564" max="2564" width="14.90625" style="162" customWidth="1"/>
    <col min="2565" max="2595" width="2.6328125" style="162" customWidth="1"/>
    <col min="2596" max="2604" width="2.90625" style="162" customWidth="1"/>
    <col min="2605" max="2605" width="10" style="162" customWidth="1"/>
    <col min="2606" max="2610" width="2.90625" style="162" customWidth="1"/>
    <col min="2611" max="2613" width="2.26953125" style="162" customWidth="1"/>
    <col min="2614" max="2634" width="2.6328125" style="162" customWidth="1"/>
    <col min="2635" max="2816" width="9" style="162"/>
    <col min="2817" max="2817" width="4.7265625" style="162" customWidth="1"/>
    <col min="2818" max="2818" width="14.08984375" style="162" customWidth="1"/>
    <col min="2819" max="2819" width="14.26953125" style="162" customWidth="1"/>
    <col min="2820" max="2820" width="14.90625" style="162" customWidth="1"/>
    <col min="2821" max="2851" width="2.6328125" style="162" customWidth="1"/>
    <col min="2852" max="2860" width="2.90625" style="162" customWidth="1"/>
    <col min="2861" max="2861" width="10" style="162" customWidth="1"/>
    <col min="2862" max="2866" width="2.90625" style="162" customWidth="1"/>
    <col min="2867" max="2869" width="2.26953125" style="162" customWidth="1"/>
    <col min="2870" max="2890" width="2.6328125" style="162" customWidth="1"/>
    <col min="2891" max="3072" width="9" style="162"/>
    <col min="3073" max="3073" width="4.7265625" style="162" customWidth="1"/>
    <col min="3074" max="3074" width="14.08984375" style="162" customWidth="1"/>
    <col min="3075" max="3075" width="14.26953125" style="162" customWidth="1"/>
    <col min="3076" max="3076" width="14.90625" style="162" customWidth="1"/>
    <col min="3077" max="3107" width="2.6328125" style="162" customWidth="1"/>
    <col min="3108" max="3116" width="2.90625" style="162" customWidth="1"/>
    <col min="3117" max="3117" width="10" style="162" customWidth="1"/>
    <col min="3118" max="3122" width="2.90625" style="162" customWidth="1"/>
    <col min="3123" max="3125" width="2.26953125" style="162" customWidth="1"/>
    <col min="3126" max="3146" width="2.6328125" style="162" customWidth="1"/>
    <col min="3147" max="3328" width="9" style="162"/>
    <col min="3329" max="3329" width="4.7265625" style="162" customWidth="1"/>
    <col min="3330" max="3330" width="14.08984375" style="162" customWidth="1"/>
    <col min="3331" max="3331" width="14.26953125" style="162" customWidth="1"/>
    <col min="3332" max="3332" width="14.90625" style="162" customWidth="1"/>
    <col min="3333" max="3363" width="2.6328125" style="162" customWidth="1"/>
    <col min="3364" max="3372" width="2.90625" style="162" customWidth="1"/>
    <col min="3373" max="3373" width="10" style="162" customWidth="1"/>
    <col min="3374" max="3378" width="2.90625" style="162" customWidth="1"/>
    <col min="3379" max="3381" width="2.26953125" style="162" customWidth="1"/>
    <col min="3382" max="3402" width="2.6328125" style="162" customWidth="1"/>
    <col min="3403" max="3584" width="9" style="162"/>
    <col min="3585" max="3585" width="4.7265625" style="162" customWidth="1"/>
    <col min="3586" max="3586" width="14.08984375" style="162" customWidth="1"/>
    <col min="3587" max="3587" width="14.26953125" style="162" customWidth="1"/>
    <col min="3588" max="3588" width="14.90625" style="162" customWidth="1"/>
    <col min="3589" max="3619" width="2.6328125" style="162" customWidth="1"/>
    <col min="3620" max="3628" width="2.90625" style="162" customWidth="1"/>
    <col min="3629" max="3629" width="10" style="162" customWidth="1"/>
    <col min="3630" max="3634" width="2.90625" style="162" customWidth="1"/>
    <col min="3635" max="3637" width="2.26953125" style="162" customWidth="1"/>
    <col min="3638" max="3658" width="2.6328125" style="162" customWidth="1"/>
    <col min="3659" max="3840" width="9" style="162"/>
    <col min="3841" max="3841" width="4.7265625" style="162" customWidth="1"/>
    <col min="3842" max="3842" width="14.08984375" style="162" customWidth="1"/>
    <col min="3843" max="3843" width="14.26953125" style="162" customWidth="1"/>
    <col min="3844" max="3844" width="14.90625" style="162" customWidth="1"/>
    <col min="3845" max="3875" width="2.6328125" style="162" customWidth="1"/>
    <col min="3876" max="3884" width="2.90625" style="162" customWidth="1"/>
    <col min="3885" max="3885" width="10" style="162" customWidth="1"/>
    <col min="3886" max="3890" width="2.90625" style="162" customWidth="1"/>
    <col min="3891" max="3893" width="2.26953125" style="162" customWidth="1"/>
    <col min="3894" max="3914" width="2.6328125" style="162" customWidth="1"/>
    <col min="3915" max="4096" width="9" style="162"/>
    <col min="4097" max="4097" width="4.7265625" style="162" customWidth="1"/>
    <col min="4098" max="4098" width="14.08984375" style="162" customWidth="1"/>
    <col min="4099" max="4099" width="14.26953125" style="162" customWidth="1"/>
    <col min="4100" max="4100" width="14.90625" style="162" customWidth="1"/>
    <col min="4101" max="4131" width="2.6328125" style="162" customWidth="1"/>
    <col min="4132" max="4140" width="2.90625" style="162" customWidth="1"/>
    <col min="4141" max="4141" width="10" style="162" customWidth="1"/>
    <col min="4142" max="4146" width="2.90625" style="162" customWidth="1"/>
    <col min="4147" max="4149" width="2.26953125" style="162" customWidth="1"/>
    <col min="4150" max="4170" width="2.6328125" style="162" customWidth="1"/>
    <col min="4171" max="4352" width="9" style="162"/>
    <col min="4353" max="4353" width="4.7265625" style="162" customWidth="1"/>
    <col min="4354" max="4354" width="14.08984375" style="162" customWidth="1"/>
    <col min="4355" max="4355" width="14.26953125" style="162" customWidth="1"/>
    <col min="4356" max="4356" width="14.90625" style="162" customWidth="1"/>
    <col min="4357" max="4387" width="2.6328125" style="162" customWidth="1"/>
    <col min="4388" max="4396" width="2.90625" style="162" customWidth="1"/>
    <col min="4397" max="4397" width="10" style="162" customWidth="1"/>
    <col min="4398" max="4402" width="2.90625" style="162" customWidth="1"/>
    <col min="4403" max="4405" width="2.26953125" style="162" customWidth="1"/>
    <col min="4406" max="4426" width="2.6328125" style="162" customWidth="1"/>
    <col min="4427" max="4608" width="9" style="162"/>
    <col min="4609" max="4609" width="4.7265625" style="162" customWidth="1"/>
    <col min="4610" max="4610" width="14.08984375" style="162" customWidth="1"/>
    <col min="4611" max="4611" width="14.26953125" style="162" customWidth="1"/>
    <col min="4612" max="4612" width="14.90625" style="162" customWidth="1"/>
    <col min="4613" max="4643" width="2.6328125" style="162" customWidth="1"/>
    <col min="4644" max="4652" width="2.90625" style="162" customWidth="1"/>
    <col min="4653" max="4653" width="10" style="162" customWidth="1"/>
    <col min="4654" max="4658" width="2.90625" style="162" customWidth="1"/>
    <col min="4659" max="4661" width="2.26953125" style="162" customWidth="1"/>
    <col min="4662" max="4682" width="2.6328125" style="162" customWidth="1"/>
    <col min="4683" max="4864" width="9" style="162"/>
    <col min="4865" max="4865" width="4.7265625" style="162" customWidth="1"/>
    <col min="4866" max="4866" width="14.08984375" style="162" customWidth="1"/>
    <col min="4867" max="4867" width="14.26953125" style="162" customWidth="1"/>
    <col min="4868" max="4868" width="14.90625" style="162" customWidth="1"/>
    <col min="4869" max="4899" width="2.6328125" style="162" customWidth="1"/>
    <col min="4900" max="4908" width="2.90625" style="162" customWidth="1"/>
    <col min="4909" max="4909" width="10" style="162" customWidth="1"/>
    <col min="4910" max="4914" width="2.90625" style="162" customWidth="1"/>
    <col min="4915" max="4917" width="2.26953125" style="162" customWidth="1"/>
    <col min="4918" max="4938" width="2.6328125" style="162" customWidth="1"/>
    <col min="4939" max="5120" width="9" style="162"/>
    <col min="5121" max="5121" width="4.7265625" style="162" customWidth="1"/>
    <col min="5122" max="5122" width="14.08984375" style="162" customWidth="1"/>
    <col min="5123" max="5123" width="14.26953125" style="162" customWidth="1"/>
    <col min="5124" max="5124" width="14.90625" style="162" customWidth="1"/>
    <col min="5125" max="5155" width="2.6328125" style="162" customWidth="1"/>
    <col min="5156" max="5164" width="2.90625" style="162" customWidth="1"/>
    <col min="5165" max="5165" width="10" style="162" customWidth="1"/>
    <col min="5166" max="5170" width="2.90625" style="162" customWidth="1"/>
    <col min="5171" max="5173" width="2.26953125" style="162" customWidth="1"/>
    <col min="5174" max="5194" width="2.6328125" style="162" customWidth="1"/>
    <col min="5195" max="5376" width="9" style="162"/>
    <col min="5377" max="5377" width="4.7265625" style="162" customWidth="1"/>
    <col min="5378" max="5378" width="14.08984375" style="162" customWidth="1"/>
    <col min="5379" max="5379" width="14.26953125" style="162" customWidth="1"/>
    <col min="5380" max="5380" width="14.90625" style="162" customWidth="1"/>
    <col min="5381" max="5411" width="2.6328125" style="162" customWidth="1"/>
    <col min="5412" max="5420" width="2.90625" style="162" customWidth="1"/>
    <col min="5421" max="5421" width="10" style="162" customWidth="1"/>
    <col min="5422" max="5426" width="2.90625" style="162" customWidth="1"/>
    <col min="5427" max="5429" width="2.26953125" style="162" customWidth="1"/>
    <col min="5430" max="5450" width="2.6328125" style="162" customWidth="1"/>
    <col min="5451" max="5632" width="9" style="162"/>
    <col min="5633" max="5633" width="4.7265625" style="162" customWidth="1"/>
    <col min="5634" max="5634" width="14.08984375" style="162" customWidth="1"/>
    <col min="5635" max="5635" width="14.26953125" style="162" customWidth="1"/>
    <col min="5636" max="5636" width="14.90625" style="162" customWidth="1"/>
    <col min="5637" max="5667" width="2.6328125" style="162" customWidth="1"/>
    <col min="5668" max="5676" width="2.90625" style="162" customWidth="1"/>
    <col min="5677" max="5677" width="10" style="162" customWidth="1"/>
    <col min="5678" max="5682" width="2.90625" style="162" customWidth="1"/>
    <col min="5683" max="5685" width="2.26953125" style="162" customWidth="1"/>
    <col min="5686" max="5706" width="2.6328125" style="162" customWidth="1"/>
    <col min="5707" max="5888" width="9" style="162"/>
    <col min="5889" max="5889" width="4.7265625" style="162" customWidth="1"/>
    <col min="5890" max="5890" width="14.08984375" style="162" customWidth="1"/>
    <col min="5891" max="5891" width="14.26953125" style="162" customWidth="1"/>
    <col min="5892" max="5892" width="14.90625" style="162" customWidth="1"/>
    <col min="5893" max="5923" width="2.6328125" style="162" customWidth="1"/>
    <col min="5924" max="5932" width="2.90625" style="162" customWidth="1"/>
    <col min="5933" max="5933" width="10" style="162" customWidth="1"/>
    <col min="5934" max="5938" width="2.90625" style="162" customWidth="1"/>
    <col min="5939" max="5941" width="2.26953125" style="162" customWidth="1"/>
    <col min="5942" max="5962" width="2.6328125" style="162" customWidth="1"/>
    <col min="5963" max="6144" width="9" style="162"/>
    <col min="6145" max="6145" width="4.7265625" style="162" customWidth="1"/>
    <col min="6146" max="6146" width="14.08984375" style="162" customWidth="1"/>
    <col min="6147" max="6147" width="14.26953125" style="162" customWidth="1"/>
    <col min="6148" max="6148" width="14.90625" style="162" customWidth="1"/>
    <col min="6149" max="6179" width="2.6328125" style="162" customWidth="1"/>
    <col min="6180" max="6188" width="2.90625" style="162" customWidth="1"/>
    <col min="6189" max="6189" width="10" style="162" customWidth="1"/>
    <col min="6190" max="6194" width="2.90625" style="162" customWidth="1"/>
    <col min="6195" max="6197" width="2.26953125" style="162" customWidth="1"/>
    <col min="6198" max="6218" width="2.6328125" style="162" customWidth="1"/>
    <col min="6219" max="6400" width="9" style="162"/>
    <col min="6401" max="6401" width="4.7265625" style="162" customWidth="1"/>
    <col min="6402" max="6402" width="14.08984375" style="162" customWidth="1"/>
    <col min="6403" max="6403" width="14.26953125" style="162" customWidth="1"/>
    <col min="6404" max="6404" width="14.90625" style="162" customWidth="1"/>
    <col min="6405" max="6435" width="2.6328125" style="162" customWidth="1"/>
    <col min="6436" max="6444" width="2.90625" style="162" customWidth="1"/>
    <col min="6445" max="6445" width="10" style="162" customWidth="1"/>
    <col min="6446" max="6450" width="2.90625" style="162" customWidth="1"/>
    <col min="6451" max="6453" width="2.26953125" style="162" customWidth="1"/>
    <col min="6454" max="6474" width="2.6328125" style="162" customWidth="1"/>
    <col min="6475" max="6656" width="9" style="162"/>
    <col min="6657" max="6657" width="4.7265625" style="162" customWidth="1"/>
    <col min="6658" max="6658" width="14.08984375" style="162" customWidth="1"/>
    <col min="6659" max="6659" width="14.26953125" style="162" customWidth="1"/>
    <col min="6660" max="6660" width="14.90625" style="162" customWidth="1"/>
    <col min="6661" max="6691" width="2.6328125" style="162" customWidth="1"/>
    <col min="6692" max="6700" width="2.90625" style="162" customWidth="1"/>
    <col min="6701" max="6701" width="10" style="162" customWidth="1"/>
    <col min="6702" max="6706" width="2.90625" style="162" customWidth="1"/>
    <col min="6707" max="6709" width="2.26953125" style="162" customWidth="1"/>
    <col min="6710" max="6730" width="2.6328125" style="162" customWidth="1"/>
    <col min="6731" max="6912" width="9" style="162"/>
    <col min="6913" max="6913" width="4.7265625" style="162" customWidth="1"/>
    <col min="6914" max="6914" width="14.08984375" style="162" customWidth="1"/>
    <col min="6915" max="6915" width="14.26953125" style="162" customWidth="1"/>
    <col min="6916" max="6916" width="14.90625" style="162" customWidth="1"/>
    <col min="6917" max="6947" width="2.6328125" style="162" customWidth="1"/>
    <col min="6948" max="6956" width="2.90625" style="162" customWidth="1"/>
    <col min="6957" max="6957" width="10" style="162" customWidth="1"/>
    <col min="6958" max="6962" width="2.90625" style="162" customWidth="1"/>
    <col min="6963" max="6965" width="2.26953125" style="162" customWidth="1"/>
    <col min="6966" max="6986" width="2.6328125" style="162" customWidth="1"/>
    <col min="6987" max="7168" width="9" style="162"/>
    <col min="7169" max="7169" width="4.7265625" style="162" customWidth="1"/>
    <col min="7170" max="7170" width="14.08984375" style="162" customWidth="1"/>
    <col min="7171" max="7171" width="14.26953125" style="162" customWidth="1"/>
    <col min="7172" max="7172" width="14.90625" style="162" customWidth="1"/>
    <col min="7173" max="7203" width="2.6328125" style="162" customWidth="1"/>
    <col min="7204" max="7212" width="2.90625" style="162" customWidth="1"/>
    <col min="7213" max="7213" width="10" style="162" customWidth="1"/>
    <col min="7214" max="7218" width="2.90625" style="162" customWidth="1"/>
    <col min="7219" max="7221" width="2.26953125" style="162" customWidth="1"/>
    <col min="7222" max="7242" width="2.6328125" style="162" customWidth="1"/>
    <col min="7243" max="7424" width="9" style="162"/>
    <col min="7425" max="7425" width="4.7265625" style="162" customWidth="1"/>
    <col min="7426" max="7426" width="14.08984375" style="162" customWidth="1"/>
    <col min="7427" max="7427" width="14.26953125" style="162" customWidth="1"/>
    <col min="7428" max="7428" width="14.90625" style="162" customWidth="1"/>
    <col min="7429" max="7459" width="2.6328125" style="162" customWidth="1"/>
    <col min="7460" max="7468" width="2.90625" style="162" customWidth="1"/>
    <col min="7469" max="7469" width="10" style="162" customWidth="1"/>
    <col min="7470" max="7474" width="2.90625" style="162" customWidth="1"/>
    <col min="7475" max="7477" width="2.26953125" style="162" customWidth="1"/>
    <col min="7478" max="7498" width="2.6328125" style="162" customWidth="1"/>
    <col min="7499" max="7680" width="9" style="162"/>
    <col min="7681" max="7681" width="4.7265625" style="162" customWidth="1"/>
    <col min="7682" max="7682" width="14.08984375" style="162" customWidth="1"/>
    <col min="7683" max="7683" width="14.26953125" style="162" customWidth="1"/>
    <col min="7684" max="7684" width="14.90625" style="162" customWidth="1"/>
    <col min="7685" max="7715" width="2.6328125" style="162" customWidth="1"/>
    <col min="7716" max="7724" width="2.90625" style="162" customWidth="1"/>
    <col min="7725" max="7725" width="10" style="162" customWidth="1"/>
    <col min="7726" max="7730" width="2.90625" style="162" customWidth="1"/>
    <col min="7731" max="7733" width="2.26953125" style="162" customWidth="1"/>
    <col min="7734" max="7754" width="2.6328125" style="162" customWidth="1"/>
    <col min="7755" max="7936" width="9" style="162"/>
    <col min="7937" max="7937" width="4.7265625" style="162" customWidth="1"/>
    <col min="7938" max="7938" width="14.08984375" style="162" customWidth="1"/>
    <col min="7939" max="7939" width="14.26953125" style="162" customWidth="1"/>
    <col min="7940" max="7940" width="14.90625" style="162" customWidth="1"/>
    <col min="7941" max="7971" width="2.6328125" style="162" customWidth="1"/>
    <col min="7972" max="7980" width="2.90625" style="162" customWidth="1"/>
    <col min="7981" max="7981" width="10" style="162" customWidth="1"/>
    <col min="7982" max="7986" width="2.90625" style="162" customWidth="1"/>
    <col min="7987" max="7989" width="2.26953125" style="162" customWidth="1"/>
    <col min="7990" max="8010" width="2.6328125" style="162" customWidth="1"/>
    <col min="8011" max="8192" width="9" style="162"/>
    <col min="8193" max="8193" width="4.7265625" style="162" customWidth="1"/>
    <col min="8194" max="8194" width="14.08984375" style="162" customWidth="1"/>
    <col min="8195" max="8195" width="14.26953125" style="162" customWidth="1"/>
    <col min="8196" max="8196" width="14.90625" style="162" customWidth="1"/>
    <col min="8197" max="8227" width="2.6328125" style="162" customWidth="1"/>
    <col min="8228" max="8236" width="2.90625" style="162" customWidth="1"/>
    <col min="8237" max="8237" width="10" style="162" customWidth="1"/>
    <col min="8238" max="8242" width="2.90625" style="162" customWidth="1"/>
    <col min="8243" max="8245" width="2.26953125" style="162" customWidth="1"/>
    <col min="8246" max="8266" width="2.6328125" style="162" customWidth="1"/>
    <col min="8267" max="8448" width="9" style="162"/>
    <col min="8449" max="8449" width="4.7265625" style="162" customWidth="1"/>
    <col min="8450" max="8450" width="14.08984375" style="162" customWidth="1"/>
    <col min="8451" max="8451" width="14.26953125" style="162" customWidth="1"/>
    <col min="8452" max="8452" width="14.90625" style="162" customWidth="1"/>
    <col min="8453" max="8483" width="2.6328125" style="162" customWidth="1"/>
    <col min="8484" max="8492" width="2.90625" style="162" customWidth="1"/>
    <col min="8493" max="8493" width="10" style="162" customWidth="1"/>
    <col min="8494" max="8498" width="2.90625" style="162" customWidth="1"/>
    <col min="8499" max="8501" width="2.26953125" style="162" customWidth="1"/>
    <col min="8502" max="8522" width="2.6328125" style="162" customWidth="1"/>
    <col min="8523" max="8704" width="9" style="162"/>
    <col min="8705" max="8705" width="4.7265625" style="162" customWidth="1"/>
    <col min="8706" max="8706" width="14.08984375" style="162" customWidth="1"/>
    <col min="8707" max="8707" width="14.26953125" style="162" customWidth="1"/>
    <col min="8708" max="8708" width="14.90625" style="162" customWidth="1"/>
    <col min="8709" max="8739" width="2.6328125" style="162" customWidth="1"/>
    <col min="8740" max="8748" width="2.90625" style="162" customWidth="1"/>
    <col min="8749" max="8749" width="10" style="162" customWidth="1"/>
    <col min="8750" max="8754" width="2.90625" style="162" customWidth="1"/>
    <col min="8755" max="8757" width="2.26953125" style="162" customWidth="1"/>
    <col min="8758" max="8778" width="2.6328125" style="162" customWidth="1"/>
    <col min="8779" max="8960" width="9" style="162"/>
    <col min="8961" max="8961" width="4.7265625" style="162" customWidth="1"/>
    <col min="8962" max="8962" width="14.08984375" style="162" customWidth="1"/>
    <col min="8963" max="8963" width="14.26953125" style="162" customWidth="1"/>
    <col min="8964" max="8964" width="14.90625" style="162" customWidth="1"/>
    <col min="8965" max="8995" width="2.6328125" style="162" customWidth="1"/>
    <col min="8996" max="9004" width="2.90625" style="162" customWidth="1"/>
    <col min="9005" max="9005" width="10" style="162" customWidth="1"/>
    <col min="9006" max="9010" width="2.90625" style="162" customWidth="1"/>
    <col min="9011" max="9013" width="2.26953125" style="162" customWidth="1"/>
    <col min="9014" max="9034" width="2.6328125" style="162" customWidth="1"/>
    <col min="9035" max="9216" width="9" style="162"/>
    <col min="9217" max="9217" width="4.7265625" style="162" customWidth="1"/>
    <col min="9218" max="9218" width="14.08984375" style="162" customWidth="1"/>
    <col min="9219" max="9219" width="14.26953125" style="162" customWidth="1"/>
    <col min="9220" max="9220" width="14.90625" style="162" customWidth="1"/>
    <col min="9221" max="9251" width="2.6328125" style="162" customWidth="1"/>
    <col min="9252" max="9260" width="2.90625" style="162" customWidth="1"/>
    <col min="9261" max="9261" width="10" style="162" customWidth="1"/>
    <col min="9262" max="9266" width="2.90625" style="162" customWidth="1"/>
    <col min="9267" max="9269" width="2.26953125" style="162" customWidth="1"/>
    <col min="9270" max="9290" width="2.6328125" style="162" customWidth="1"/>
    <col min="9291" max="9472" width="9" style="162"/>
    <col min="9473" max="9473" width="4.7265625" style="162" customWidth="1"/>
    <col min="9474" max="9474" width="14.08984375" style="162" customWidth="1"/>
    <col min="9475" max="9475" width="14.26953125" style="162" customWidth="1"/>
    <col min="9476" max="9476" width="14.90625" style="162" customWidth="1"/>
    <col min="9477" max="9507" width="2.6328125" style="162" customWidth="1"/>
    <col min="9508" max="9516" width="2.90625" style="162" customWidth="1"/>
    <col min="9517" max="9517" width="10" style="162" customWidth="1"/>
    <col min="9518" max="9522" width="2.90625" style="162" customWidth="1"/>
    <col min="9523" max="9525" width="2.26953125" style="162" customWidth="1"/>
    <col min="9526" max="9546" width="2.6328125" style="162" customWidth="1"/>
    <col min="9547" max="9728" width="9" style="162"/>
    <col min="9729" max="9729" width="4.7265625" style="162" customWidth="1"/>
    <col min="9730" max="9730" width="14.08984375" style="162" customWidth="1"/>
    <col min="9731" max="9731" width="14.26953125" style="162" customWidth="1"/>
    <col min="9732" max="9732" width="14.90625" style="162" customWidth="1"/>
    <col min="9733" max="9763" width="2.6328125" style="162" customWidth="1"/>
    <col min="9764" max="9772" width="2.90625" style="162" customWidth="1"/>
    <col min="9773" max="9773" width="10" style="162" customWidth="1"/>
    <col min="9774" max="9778" width="2.90625" style="162" customWidth="1"/>
    <col min="9779" max="9781" width="2.26953125" style="162" customWidth="1"/>
    <col min="9782" max="9802" width="2.6328125" style="162" customWidth="1"/>
    <col min="9803" max="9984" width="9" style="162"/>
    <col min="9985" max="9985" width="4.7265625" style="162" customWidth="1"/>
    <col min="9986" max="9986" width="14.08984375" style="162" customWidth="1"/>
    <col min="9987" max="9987" width="14.26953125" style="162" customWidth="1"/>
    <col min="9988" max="9988" width="14.90625" style="162" customWidth="1"/>
    <col min="9989" max="10019" width="2.6328125" style="162" customWidth="1"/>
    <col min="10020" max="10028" width="2.90625" style="162" customWidth="1"/>
    <col min="10029" max="10029" width="10" style="162" customWidth="1"/>
    <col min="10030" max="10034" width="2.90625" style="162" customWidth="1"/>
    <col min="10035" max="10037" width="2.26953125" style="162" customWidth="1"/>
    <col min="10038" max="10058" width="2.6328125" style="162" customWidth="1"/>
    <col min="10059" max="10240" width="9" style="162"/>
    <col min="10241" max="10241" width="4.7265625" style="162" customWidth="1"/>
    <col min="10242" max="10242" width="14.08984375" style="162" customWidth="1"/>
    <col min="10243" max="10243" width="14.26953125" style="162" customWidth="1"/>
    <col min="10244" max="10244" width="14.90625" style="162" customWidth="1"/>
    <col min="10245" max="10275" width="2.6328125" style="162" customWidth="1"/>
    <col min="10276" max="10284" width="2.90625" style="162" customWidth="1"/>
    <col min="10285" max="10285" width="10" style="162" customWidth="1"/>
    <col min="10286" max="10290" width="2.90625" style="162" customWidth="1"/>
    <col min="10291" max="10293" width="2.26953125" style="162" customWidth="1"/>
    <col min="10294" max="10314" width="2.6328125" style="162" customWidth="1"/>
    <col min="10315" max="10496" width="9" style="162"/>
    <col min="10497" max="10497" width="4.7265625" style="162" customWidth="1"/>
    <col min="10498" max="10498" width="14.08984375" style="162" customWidth="1"/>
    <col min="10499" max="10499" width="14.26953125" style="162" customWidth="1"/>
    <col min="10500" max="10500" width="14.90625" style="162" customWidth="1"/>
    <col min="10501" max="10531" width="2.6328125" style="162" customWidth="1"/>
    <col min="10532" max="10540" width="2.90625" style="162" customWidth="1"/>
    <col min="10541" max="10541" width="10" style="162" customWidth="1"/>
    <col min="10542" max="10546" width="2.90625" style="162" customWidth="1"/>
    <col min="10547" max="10549" width="2.26953125" style="162" customWidth="1"/>
    <col min="10550" max="10570" width="2.6328125" style="162" customWidth="1"/>
    <col min="10571" max="10752" width="9" style="162"/>
    <col min="10753" max="10753" width="4.7265625" style="162" customWidth="1"/>
    <col min="10754" max="10754" width="14.08984375" style="162" customWidth="1"/>
    <col min="10755" max="10755" width="14.26953125" style="162" customWidth="1"/>
    <col min="10756" max="10756" width="14.90625" style="162" customWidth="1"/>
    <col min="10757" max="10787" width="2.6328125" style="162" customWidth="1"/>
    <col min="10788" max="10796" width="2.90625" style="162" customWidth="1"/>
    <col min="10797" max="10797" width="10" style="162" customWidth="1"/>
    <col min="10798" max="10802" width="2.90625" style="162" customWidth="1"/>
    <col min="10803" max="10805" width="2.26953125" style="162" customWidth="1"/>
    <col min="10806" max="10826" width="2.6328125" style="162" customWidth="1"/>
    <col min="10827" max="11008" width="9" style="162"/>
    <col min="11009" max="11009" width="4.7265625" style="162" customWidth="1"/>
    <col min="11010" max="11010" width="14.08984375" style="162" customWidth="1"/>
    <col min="11011" max="11011" width="14.26953125" style="162" customWidth="1"/>
    <col min="11012" max="11012" width="14.90625" style="162" customWidth="1"/>
    <col min="11013" max="11043" width="2.6328125" style="162" customWidth="1"/>
    <col min="11044" max="11052" width="2.90625" style="162" customWidth="1"/>
    <col min="11053" max="11053" width="10" style="162" customWidth="1"/>
    <col min="11054" max="11058" width="2.90625" style="162" customWidth="1"/>
    <col min="11059" max="11061" width="2.26953125" style="162" customWidth="1"/>
    <col min="11062" max="11082" width="2.6328125" style="162" customWidth="1"/>
    <col min="11083" max="11264" width="9" style="162"/>
    <col min="11265" max="11265" width="4.7265625" style="162" customWidth="1"/>
    <col min="11266" max="11266" width="14.08984375" style="162" customWidth="1"/>
    <col min="11267" max="11267" width="14.26953125" style="162" customWidth="1"/>
    <col min="11268" max="11268" width="14.90625" style="162" customWidth="1"/>
    <col min="11269" max="11299" width="2.6328125" style="162" customWidth="1"/>
    <col min="11300" max="11308" width="2.90625" style="162" customWidth="1"/>
    <col min="11309" max="11309" width="10" style="162" customWidth="1"/>
    <col min="11310" max="11314" width="2.90625" style="162" customWidth="1"/>
    <col min="11315" max="11317" width="2.26953125" style="162" customWidth="1"/>
    <col min="11318" max="11338" width="2.6328125" style="162" customWidth="1"/>
    <col min="11339" max="11520" width="9" style="162"/>
    <col min="11521" max="11521" width="4.7265625" style="162" customWidth="1"/>
    <col min="11522" max="11522" width="14.08984375" style="162" customWidth="1"/>
    <col min="11523" max="11523" width="14.26953125" style="162" customWidth="1"/>
    <col min="11524" max="11524" width="14.90625" style="162" customWidth="1"/>
    <col min="11525" max="11555" width="2.6328125" style="162" customWidth="1"/>
    <col min="11556" max="11564" width="2.90625" style="162" customWidth="1"/>
    <col min="11565" max="11565" width="10" style="162" customWidth="1"/>
    <col min="11566" max="11570" width="2.90625" style="162" customWidth="1"/>
    <col min="11571" max="11573" width="2.26953125" style="162" customWidth="1"/>
    <col min="11574" max="11594" width="2.6328125" style="162" customWidth="1"/>
    <col min="11595" max="11776" width="9" style="162"/>
    <col min="11777" max="11777" width="4.7265625" style="162" customWidth="1"/>
    <col min="11778" max="11778" width="14.08984375" style="162" customWidth="1"/>
    <col min="11779" max="11779" width="14.26953125" style="162" customWidth="1"/>
    <col min="11780" max="11780" width="14.90625" style="162" customWidth="1"/>
    <col min="11781" max="11811" width="2.6328125" style="162" customWidth="1"/>
    <col min="11812" max="11820" width="2.90625" style="162" customWidth="1"/>
    <col min="11821" max="11821" width="10" style="162" customWidth="1"/>
    <col min="11822" max="11826" width="2.90625" style="162" customWidth="1"/>
    <col min="11827" max="11829" width="2.26953125" style="162" customWidth="1"/>
    <col min="11830" max="11850" width="2.6328125" style="162" customWidth="1"/>
    <col min="11851" max="12032" width="9" style="162"/>
    <col min="12033" max="12033" width="4.7265625" style="162" customWidth="1"/>
    <col min="12034" max="12034" width="14.08984375" style="162" customWidth="1"/>
    <col min="12035" max="12035" width="14.26953125" style="162" customWidth="1"/>
    <col min="12036" max="12036" width="14.90625" style="162" customWidth="1"/>
    <col min="12037" max="12067" width="2.6328125" style="162" customWidth="1"/>
    <col min="12068" max="12076" width="2.90625" style="162" customWidth="1"/>
    <col min="12077" max="12077" width="10" style="162" customWidth="1"/>
    <col min="12078" max="12082" width="2.90625" style="162" customWidth="1"/>
    <col min="12083" max="12085" width="2.26953125" style="162" customWidth="1"/>
    <col min="12086" max="12106" width="2.6328125" style="162" customWidth="1"/>
    <col min="12107" max="12288" width="9" style="162"/>
    <col min="12289" max="12289" width="4.7265625" style="162" customWidth="1"/>
    <col min="12290" max="12290" width="14.08984375" style="162" customWidth="1"/>
    <col min="12291" max="12291" width="14.26953125" style="162" customWidth="1"/>
    <col min="12292" max="12292" width="14.90625" style="162" customWidth="1"/>
    <col min="12293" max="12323" width="2.6328125" style="162" customWidth="1"/>
    <col min="12324" max="12332" width="2.90625" style="162" customWidth="1"/>
    <col min="12333" max="12333" width="10" style="162" customWidth="1"/>
    <col min="12334" max="12338" width="2.90625" style="162" customWidth="1"/>
    <col min="12339" max="12341" width="2.26953125" style="162" customWidth="1"/>
    <col min="12342" max="12362" width="2.6328125" style="162" customWidth="1"/>
    <col min="12363" max="12544" width="9" style="162"/>
    <col min="12545" max="12545" width="4.7265625" style="162" customWidth="1"/>
    <col min="12546" max="12546" width="14.08984375" style="162" customWidth="1"/>
    <col min="12547" max="12547" width="14.26953125" style="162" customWidth="1"/>
    <col min="12548" max="12548" width="14.90625" style="162" customWidth="1"/>
    <col min="12549" max="12579" width="2.6328125" style="162" customWidth="1"/>
    <col min="12580" max="12588" width="2.90625" style="162" customWidth="1"/>
    <col min="12589" max="12589" width="10" style="162" customWidth="1"/>
    <col min="12590" max="12594" width="2.90625" style="162" customWidth="1"/>
    <col min="12595" max="12597" width="2.26953125" style="162" customWidth="1"/>
    <col min="12598" max="12618" width="2.6328125" style="162" customWidth="1"/>
    <col min="12619" max="12800" width="9" style="162"/>
    <col min="12801" max="12801" width="4.7265625" style="162" customWidth="1"/>
    <col min="12802" max="12802" width="14.08984375" style="162" customWidth="1"/>
    <col min="12803" max="12803" width="14.26953125" style="162" customWidth="1"/>
    <col min="12804" max="12804" width="14.90625" style="162" customWidth="1"/>
    <col min="12805" max="12835" width="2.6328125" style="162" customWidth="1"/>
    <col min="12836" max="12844" width="2.90625" style="162" customWidth="1"/>
    <col min="12845" max="12845" width="10" style="162" customWidth="1"/>
    <col min="12846" max="12850" width="2.90625" style="162" customWidth="1"/>
    <col min="12851" max="12853" width="2.26953125" style="162" customWidth="1"/>
    <col min="12854" max="12874" width="2.6328125" style="162" customWidth="1"/>
    <col min="12875" max="13056" width="9" style="162"/>
    <col min="13057" max="13057" width="4.7265625" style="162" customWidth="1"/>
    <col min="13058" max="13058" width="14.08984375" style="162" customWidth="1"/>
    <col min="13059" max="13059" width="14.26953125" style="162" customWidth="1"/>
    <col min="13060" max="13060" width="14.90625" style="162" customWidth="1"/>
    <col min="13061" max="13091" width="2.6328125" style="162" customWidth="1"/>
    <col min="13092" max="13100" width="2.90625" style="162" customWidth="1"/>
    <col min="13101" max="13101" width="10" style="162" customWidth="1"/>
    <col min="13102" max="13106" width="2.90625" style="162" customWidth="1"/>
    <col min="13107" max="13109" width="2.26953125" style="162" customWidth="1"/>
    <col min="13110" max="13130" width="2.6328125" style="162" customWidth="1"/>
    <col min="13131" max="13312" width="9" style="162"/>
    <col min="13313" max="13313" width="4.7265625" style="162" customWidth="1"/>
    <col min="13314" max="13314" width="14.08984375" style="162" customWidth="1"/>
    <col min="13315" max="13315" width="14.26953125" style="162" customWidth="1"/>
    <col min="13316" max="13316" width="14.90625" style="162" customWidth="1"/>
    <col min="13317" max="13347" width="2.6328125" style="162" customWidth="1"/>
    <col min="13348" max="13356" width="2.90625" style="162" customWidth="1"/>
    <col min="13357" max="13357" width="10" style="162" customWidth="1"/>
    <col min="13358" max="13362" width="2.90625" style="162" customWidth="1"/>
    <col min="13363" max="13365" width="2.26953125" style="162" customWidth="1"/>
    <col min="13366" max="13386" width="2.6328125" style="162" customWidth="1"/>
    <col min="13387" max="13568" width="9" style="162"/>
    <col min="13569" max="13569" width="4.7265625" style="162" customWidth="1"/>
    <col min="13570" max="13570" width="14.08984375" style="162" customWidth="1"/>
    <col min="13571" max="13571" width="14.26953125" style="162" customWidth="1"/>
    <col min="13572" max="13572" width="14.90625" style="162" customWidth="1"/>
    <col min="13573" max="13603" width="2.6328125" style="162" customWidth="1"/>
    <col min="13604" max="13612" width="2.90625" style="162" customWidth="1"/>
    <col min="13613" max="13613" width="10" style="162" customWidth="1"/>
    <col min="13614" max="13618" width="2.90625" style="162" customWidth="1"/>
    <col min="13619" max="13621" width="2.26953125" style="162" customWidth="1"/>
    <col min="13622" max="13642" width="2.6328125" style="162" customWidth="1"/>
    <col min="13643" max="13824" width="9" style="162"/>
    <col min="13825" max="13825" width="4.7265625" style="162" customWidth="1"/>
    <col min="13826" max="13826" width="14.08984375" style="162" customWidth="1"/>
    <col min="13827" max="13827" width="14.26953125" style="162" customWidth="1"/>
    <col min="13828" max="13828" width="14.90625" style="162" customWidth="1"/>
    <col min="13829" max="13859" width="2.6328125" style="162" customWidth="1"/>
    <col min="13860" max="13868" width="2.90625" style="162" customWidth="1"/>
    <col min="13869" max="13869" width="10" style="162" customWidth="1"/>
    <col min="13870" max="13874" width="2.90625" style="162" customWidth="1"/>
    <col min="13875" max="13877" width="2.26953125" style="162" customWidth="1"/>
    <col min="13878" max="13898" width="2.6328125" style="162" customWidth="1"/>
    <col min="13899" max="14080" width="9" style="162"/>
    <col min="14081" max="14081" width="4.7265625" style="162" customWidth="1"/>
    <col min="14082" max="14082" width="14.08984375" style="162" customWidth="1"/>
    <col min="14083" max="14083" width="14.26953125" style="162" customWidth="1"/>
    <col min="14084" max="14084" width="14.90625" style="162" customWidth="1"/>
    <col min="14085" max="14115" width="2.6328125" style="162" customWidth="1"/>
    <col min="14116" max="14124" width="2.90625" style="162" customWidth="1"/>
    <col min="14125" max="14125" width="10" style="162" customWidth="1"/>
    <col min="14126" max="14130" width="2.90625" style="162" customWidth="1"/>
    <col min="14131" max="14133" width="2.26953125" style="162" customWidth="1"/>
    <col min="14134" max="14154" width="2.6328125" style="162" customWidth="1"/>
    <col min="14155" max="14336" width="9" style="162"/>
    <col min="14337" max="14337" width="4.7265625" style="162" customWidth="1"/>
    <col min="14338" max="14338" width="14.08984375" style="162" customWidth="1"/>
    <col min="14339" max="14339" width="14.26953125" style="162" customWidth="1"/>
    <col min="14340" max="14340" width="14.90625" style="162" customWidth="1"/>
    <col min="14341" max="14371" width="2.6328125" style="162" customWidth="1"/>
    <col min="14372" max="14380" width="2.90625" style="162" customWidth="1"/>
    <col min="14381" max="14381" width="10" style="162" customWidth="1"/>
    <col min="14382" max="14386" width="2.90625" style="162" customWidth="1"/>
    <col min="14387" max="14389" width="2.26953125" style="162" customWidth="1"/>
    <col min="14390" max="14410" width="2.6328125" style="162" customWidth="1"/>
    <col min="14411" max="14592" width="9" style="162"/>
    <col min="14593" max="14593" width="4.7265625" style="162" customWidth="1"/>
    <col min="14594" max="14594" width="14.08984375" style="162" customWidth="1"/>
    <col min="14595" max="14595" width="14.26953125" style="162" customWidth="1"/>
    <col min="14596" max="14596" width="14.90625" style="162" customWidth="1"/>
    <col min="14597" max="14627" width="2.6328125" style="162" customWidth="1"/>
    <col min="14628" max="14636" width="2.90625" style="162" customWidth="1"/>
    <col min="14637" max="14637" width="10" style="162" customWidth="1"/>
    <col min="14638" max="14642" width="2.90625" style="162" customWidth="1"/>
    <col min="14643" max="14645" width="2.26953125" style="162" customWidth="1"/>
    <col min="14646" max="14666" width="2.6328125" style="162" customWidth="1"/>
    <col min="14667" max="14848" width="9" style="162"/>
    <col min="14849" max="14849" width="4.7265625" style="162" customWidth="1"/>
    <col min="14850" max="14850" width="14.08984375" style="162" customWidth="1"/>
    <col min="14851" max="14851" width="14.26953125" style="162" customWidth="1"/>
    <col min="14852" max="14852" width="14.90625" style="162" customWidth="1"/>
    <col min="14853" max="14883" width="2.6328125" style="162" customWidth="1"/>
    <col min="14884" max="14892" width="2.90625" style="162" customWidth="1"/>
    <col min="14893" max="14893" width="10" style="162" customWidth="1"/>
    <col min="14894" max="14898" width="2.90625" style="162" customWidth="1"/>
    <col min="14899" max="14901" width="2.26953125" style="162" customWidth="1"/>
    <col min="14902" max="14922" width="2.6328125" style="162" customWidth="1"/>
    <col min="14923" max="15104" width="9" style="162"/>
    <col min="15105" max="15105" width="4.7265625" style="162" customWidth="1"/>
    <col min="15106" max="15106" width="14.08984375" style="162" customWidth="1"/>
    <col min="15107" max="15107" width="14.26953125" style="162" customWidth="1"/>
    <col min="15108" max="15108" width="14.90625" style="162" customWidth="1"/>
    <col min="15109" max="15139" width="2.6328125" style="162" customWidth="1"/>
    <col min="15140" max="15148" width="2.90625" style="162" customWidth="1"/>
    <col min="15149" max="15149" width="10" style="162" customWidth="1"/>
    <col min="15150" max="15154" width="2.90625" style="162" customWidth="1"/>
    <col min="15155" max="15157" width="2.26953125" style="162" customWidth="1"/>
    <col min="15158" max="15178" width="2.6328125" style="162" customWidth="1"/>
    <col min="15179" max="15360" width="9" style="162"/>
    <col min="15361" max="15361" width="4.7265625" style="162" customWidth="1"/>
    <col min="15362" max="15362" width="14.08984375" style="162" customWidth="1"/>
    <col min="15363" max="15363" width="14.26953125" style="162" customWidth="1"/>
    <col min="15364" max="15364" width="14.90625" style="162" customWidth="1"/>
    <col min="15365" max="15395" width="2.6328125" style="162" customWidth="1"/>
    <col min="15396" max="15404" width="2.90625" style="162" customWidth="1"/>
    <col min="15405" max="15405" width="10" style="162" customWidth="1"/>
    <col min="15406" max="15410" width="2.90625" style="162" customWidth="1"/>
    <col min="15411" max="15413" width="2.26953125" style="162" customWidth="1"/>
    <col min="15414" max="15434" width="2.6328125" style="162" customWidth="1"/>
    <col min="15435" max="15616" width="9" style="162"/>
    <col min="15617" max="15617" width="4.7265625" style="162" customWidth="1"/>
    <col min="15618" max="15618" width="14.08984375" style="162" customWidth="1"/>
    <col min="15619" max="15619" width="14.26953125" style="162" customWidth="1"/>
    <col min="15620" max="15620" width="14.90625" style="162" customWidth="1"/>
    <col min="15621" max="15651" width="2.6328125" style="162" customWidth="1"/>
    <col min="15652" max="15660" width="2.90625" style="162" customWidth="1"/>
    <col min="15661" max="15661" width="10" style="162" customWidth="1"/>
    <col min="15662" max="15666" width="2.90625" style="162" customWidth="1"/>
    <col min="15667" max="15669" width="2.26953125" style="162" customWidth="1"/>
    <col min="15670" max="15690" width="2.6328125" style="162" customWidth="1"/>
    <col min="15691" max="15872" width="9" style="162"/>
    <col min="15873" max="15873" width="4.7265625" style="162" customWidth="1"/>
    <col min="15874" max="15874" width="14.08984375" style="162" customWidth="1"/>
    <col min="15875" max="15875" width="14.26953125" style="162" customWidth="1"/>
    <col min="15876" max="15876" width="14.90625" style="162" customWidth="1"/>
    <col min="15877" max="15907" width="2.6328125" style="162" customWidth="1"/>
    <col min="15908" max="15916" width="2.90625" style="162" customWidth="1"/>
    <col min="15917" max="15917" width="10" style="162" customWidth="1"/>
    <col min="15918" max="15922" width="2.90625" style="162" customWidth="1"/>
    <col min="15923" max="15925" width="2.26953125" style="162" customWidth="1"/>
    <col min="15926" max="15946" width="2.6328125" style="162" customWidth="1"/>
    <col min="15947" max="16128" width="9" style="162"/>
    <col min="16129" max="16129" width="4.7265625" style="162" customWidth="1"/>
    <col min="16130" max="16130" width="14.08984375" style="162" customWidth="1"/>
    <col min="16131" max="16131" width="14.26953125" style="162" customWidth="1"/>
    <col min="16132" max="16132" width="14.90625" style="162" customWidth="1"/>
    <col min="16133" max="16163" width="2.6328125" style="162" customWidth="1"/>
    <col min="16164" max="16172" width="2.90625" style="162" customWidth="1"/>
    <col min="16173" max="16173" width="10" style="162" customWidth="1"/>
    <col min="16174" max="16178" width="2.90625" style="162" customWidth="1"/>
    <col min="16179" max="16181" width="2.26953125" style="162" customWidth="1"/>
    <col min="16182" max="16202" width="2.6328125" style="162" customWidth="1"/>
    <col min="16203" max="16384" width="9" style="162"/>
  </cols>
  <sheetData>
    <row r="1" spans="1:59" ht="11.25" customHeight="1"/>
    <row r="2" spans="1:59" s="166" customFormat="1" ht="21" customHeight="1">
      <c r="A2" s="164" t="s">
        <v>103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row>
    <row r="3" spans="1:59" s="166" customFormat="1" ht="21" customHeight="1" thickBot="1">
      <c r="A3" s="515" t="s">
        <v>56</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167"/>
      <c r="AU3" s="167"/>
      <c r="AV3" s="167"/>
      <c r="AW3" s="167"/>
      <c r="AX3" s="167"/>
      <c r="AY3" s="167"/>
      <c r="AZ3" s="167"/>
      <c r="BA3" s="167"/>
      <c r="BB3" s="167"/>
      <c r="BC3" s="167"/>
      <c r="BD3" s="167"/>
      <c r="BE3" s="167"/>
      <c r="BF3" s="167"/>
      <c r="BG3" s="167"/>
    </row>
    <row r="4" spans="1:59" s="166" customFormat="1" ht="18.75" customHeight="1" thickBot="1">
      <c r="B4" s="164"/>
      <c r="C4" s="164"/>
      <c r="D4" s="164"/>
      <c r="E4" s="164"/>
      <c r="F4" s="164"/>
      <c r="AC4" s="516" t="s">
        <v>57</v>
      </c>
      <c r="AD4" s="517"/>
      <c r="AE4" s="517"/>
      <c r="AF4" s="517"/>
      <c r="AG4" s="517"/>
      <c r="AH4" s="517"/>
      <c r="AI4" s="517"/>
      <c r="AJ4" s="517"/>
      <c r="AK4" s="517"/>
      <c r="AL4" s="518"/>
      <c r="AM4" s="168" t="s">
        <v>58</v>
      </c>
      <c r="AN4" s="169"/>
      <c r="AO4" s="169"/>
      <c r="AP4" s="169"/>
      <c r="AQ4" s="169"/>
      <c r="AR4" s="169"/>
      <c r="AS4" s="170"/>
    </row>
    <row r="5" spans="1:59" s="166" customFormat="1" ht="18.75" customHeight="1" thickBot="1">
      <c r="A5" s="519" t="s">
        <v>29</v>
      </c>
      <c r="B5" s="520"/>
      <c r="C5" s="520"/>
      <c r="D5" s="520"/>
      <c r="E5" s="444" t="s">
        <v>107</v>
      </c>
      <c r="F5" s="445"/>
      <c r="G5" s="445"/>
      <c r="H5" s="445"/>
      <c r="I5" s="445"/>
      <c r="J5" s="445"/>
      <c r="K5" s="445"/>
      <c r="L5" s="445"/>
      <c r="M5" s="445"/>
      <c r="N5" s="445"/>
      <c r="O5" s="445"/>
      <c r="P5" s="519" t="s">
        <v>59</v>
      </c>
      <c r="Q5" s="520"/>
      <c r="R5" s="520"/>
      <c r="S5" s="520"/>
      <c r="T5" s="520"/>
      <c r="U5" s="520"/>
      <c r="V5" s="520"/>
      <c r="W5" s="520"/>
      <c r="X5" s="520"/>
      <c r="Y5" s="521"/>
      <c r="Z5" s="522" t="s">
        <v>60</v>
      </c>
      <c r="AA5" s="520"/>
      <c r="AB5" s="520"/>
      <c r="AC5" s="520"/>
      <c r="AD5" s="520"/>
      <c r="AE5" s="520"/>
      <c r="AF5" s="520"/>
      <c r="AG5" s="520"/>
      <c r="AH5" s="520"/>
      <c r="AI5" s="520"/>
      <c r="AJ5" s="520"/>
      <c r="AK5" s="520"/>
      <c r="AL5" s="520"/>
      <c r="AM5" s="520"/>
      <c r="AN5" s="520"/>
      <c r="AO5" s="520"/>
      <c r="AP5" s="520"/>
      <c r="AQ5" s="520"/>
      <c r="AR5" s="520"/>
      <c r="AS5" s="523"/>
    </row>
    <row r="6" spans="1:59" s="166" customFormat="1" ht="18.75" customHeight="1" thickBot="1">
      <c r="A6" s="531"/>
      <c r="B6" s="532"/>
      <c r="C6" s="532"/>
      <c r="D6" s="532"/>
      <c r="E6" s="533" t="s">
        <v>28</v>
      </c>
      <c r="F6" s="534"/>
      <c r="G6" s="534"/>
      <c r="H6" s="534"/>
      <c r="I6" s="534"/>
      <c r="J6" s="534"/>
      <c r="K6" s="534"/>
      <c r="L6" s="534"/>
      <c r="M6" s="534"/>
      <c r="N6" s="534"/>
      <c r="O6" s="534"/>
      <c r="P6" s="534"/>
      <c r="Q6" s="534"/>
      <c r="R6" s="534"/>
      <c r="S6" s="534"/>
      <c r="T6" s="534"/>
      <c r="U6" s="534"/>
      <c r="V6" s="534"/>
      <c r="W6" s="534"/>
      <c r="X6" s="534"/>
      <c r="Y6" s="534"/>
      <c r="Z6" s="534"/>
      <c r="AA6" s="535"/>
      <c r="AB6" s="522" t="s">
        <v>22</v>
      </c>
      <c r="AC6" s="520"/>
      <c r="AD6" s="520"/>
      <c r="AE6" s="520"/>
      <c r="AF6" s="520"/>
      <c r="AG6" s="520"/>
      <c r="AH6" s="520"/>
      <c r="AI6" s="520"/>
      <c r="AJ6" s="520"/>
      <c r="AK6" s="520"/>
      <c r="AL6" s="520"/>
      <c r="AM6" s="520"/>
      <c r="AN6" s="520"/>
      <c r="AO6" s="520"/>
      <c r="AP6" s="520"/>
      <c r="AQ6" s="520"/>
      <c r="AR6" s="520"/>
      <c r="AS6" s="523"/>
    </row>
    <row r="7" spans="1:59" s="166" customFormat="1" ht="18.75" customHeight="1" thickBot="1">
      <c r="A7" s="519" t="s">
        <v>27</v>
      </c>
      <c r="B7" s="520"/>
      <c r="C7" s="520"/>
      <c r="D7" s="171" t="s">
        <v>61</v>
      </c>
      <c r="E7" s="536" t="s">
        <v>26</v>
      </c>
      <c r="F7" s="534"/>
      <c r="G7" s="534"/>
      <c r="H7" s="534"/>
      <c r="I7" s="534"/>
      <c r="J7" s="534"/>
      <c r="K7" s="534"/>
      <c r="L7" s="535"/>
      <c r="M7" s="536" t="s">
        <v>62</v>
      </c>
      <c r="N7" s="534"/>
      <c r="O7" s="534"/>
      <c r="P7" s="534"/>
      <c r="Q7" s="534"/>
      <c r="R7" s="534"/>
      <c r="S7" s="534"/>
      <c r="T7" s="534"/>
      <c r="U7" s="534"/>
      <c r="V7" s="535"/>
      <c r="W7" s="536" t="s">
        <v>25</v>
      </c>
      <c r="X7" s="534"/>
      <c r="Y7" s="534"/>
      <c r="Z7" s="534"/>
      <c r="AA7" s="534"/>
      <c r="AB7" s="534"/>
      <c r="AC7" s="534"/>
      <c r="AD7" s="534"/>
      <c r="AE7" s="535"/>
      <c r="AF7" s="537" t="s">
        <v>105</v>
      </c>
      <c r="AG7" s="538"/>
      <c r="AH7" s="538"/>
      <c r="AI7" s="538"/>
      <c r="AJ7" s="538"/>
      <c r="AK7" s="538"/>
      <c r="AL7" s="538"/>
      <c r="AM7" s="538"/>
      <c r="AN7" s="538"/>
      <c r="AO7" s="538"/>
      <c r="AP7" s="538"/>
      <c r="AQ7" s="538"/>
      <c r="AR7" s="538"/>
      <c r="AS7" s="539"/>
    </row>
    <row r="8" spans="1:59" s="166" customFormat="1" ht="18.75" customHeight="1" thickBot="1">
      <c r="A8" s="519" t="s">
        <v>63</v>
      </c>
      <c r="B8" s="520"/>
      <c r="C8" s="520"/>
      <c r="D8" s="520"/>
      <c r="E8" s="520"/>
      <c r="F8" s="520"/>
      <c r="G8" s="520"/>
      <c r="H8" s="520"/>
      <c r="I8" s="520"/>
      <c r="J8" s="520"/>
      <c r="K8" s="520"/>
      <c r="L8" s="521"/>
      <c r="M8" s="542"/>
      <c r="N8" s="543"/>
      <c r="O8" s="543"/>
      <c r="P8" s="543"/>
      <c r="Q8" s="543"/>
      <c r="R8" s="543"/>
      <c r="S8" s="543"/>
      <c r="T8" s="543"/>
      <c r="U8" s="543"/>
      <c r="V8" s="544"/>
      <c r="W8" s="536" t="s">
        <v>23</v>
      </c>
      <c r="X8" s="534"/>
      <c r="Y8" s="534"/>
      <c r="Z8" s="534"/>
      <c r="AA8" s="534"/>
      <c r="AB8" s="534"/>
      <c r="AC8" s="534"/>
      <c r="AD8" s="534"/>
      <c r="AE8" s="535"/>
      <c r="AF8" s="545"/>
      <c r="AG8" s="546"/>
      <c r="AH8" s="546"/>
      <c r="AI8" s="546"/>
      <c r="AJ8" s="546"/>
      <c r="AK8" s="546"/>
      <c r="AL8" s="546"/>
      <c r="AM8" s="546"/>
      <c r="AN8" s="546"/>
      <c r="AO8" s="546"/>
      <c r="AP8" s="546"/>
      <c r="AQ8" s="546"/>
      <c r="AR8" s="546"/>
      <c r="AS8" s="547"/>
    </row>
    <row r="9" spans="1:59" s="166" customFormat="1" ht="18.75" customHeight="1">
      <c r="A9" s="548" t="s">
        <v>21</v>
      </c>
      <c r="B9" s="551" t="s">
        <v>20</v>
      </c>
      <c r="C9" s="540" t="s">
        <v>19</v>
      </c>
      <c r="D9" s="553" t="s">
        <v>18</v>
      </c>
      <c r="E9" s="551" t="s">
        <v>17</v>
      </c>
      <c r="F9" s="553"/>
      <c r="G9" s="553"/>
      <c r="H9" s="553"/>
      <c r="I9" s="553"/>
      <c r="J9" s="553"/>
      <c r="K9" s="555"/>
      <c r="L9" s="551" t="s">
        <v>16</v>
      </c>
      <c r="M9" s="553"/>
      <c r="N9" s="553"/>
      <c r="O9" s="553"/>
      <c r="P9" s="553"/>
      <c r="Q9" s="553"/>
      <c r="R9" s="555"/>
      <c r="S9" s="551" t="s">
        <v>15</v>
      </c>
      <c r="T9" s="553"/>
      <c r="U9" s="553"/>
      <c r="V9" s="553"/>
      <c r="W9" s="553"/>
      <c r="X9" s="553"/>
      <c r="Y9" s="555"/>
      <c r="Z9" s="559" t="s">
        <v>14</v>
      </c>
      <c r="AA9" s="553"/>
      <c r="AB9" s="553"/>
      <c r="AC9" s="553"/>
      <c r="AD9" s="553"/>
      <c r="AE9" s="553"/>
      <c r="AF9" s="555"/>
      <c r="AG9" s="560"/>
      <c r="AH9" s="561"/>
      <c r="AI9" s="562"/>
      <c r="AJ9" s="563" t="s">
        <v>64</v>
      </c>
      <c r="AK9" s="540"/>
      <c r="AL9" s="540"/>
      <c r="AM9" s="540" t="s">
        <v>13</v>
      </c>
      <c r="AN9" s="540"/>
      <c r="AO9" s="540"/>
      <c r="AP9" s="540" t="s">
        <v>12</v>
      </c>
      <c r="AQ9" s="540"/>
      <c r="AR9" s="540"/>
      <c r="AS9" s="527" t="s">
        <v>11</v>
      </c>
    </row>
    <row r="10" spans="1:59" s="166" customFormat="1" ht="18.75" customHeight="1">
      <c r="A10" s="549"/>
      <c r="B10" s="552"/>
      <c r="C10" s="541"/>
      <c r="D10" s="554"/>
      <c r="E10" s="172">
        <v>1</v>
      </c>
      <c r="F10" s="173">
        <v>2</v>
      </c>
      <c r="G10" s="173">
        <v>3</v>
      </c>
      <c r="H10" s="174">
        <v>4</v>
      </c>
      <c r="I10" s="173">
        <v>5</v>
      </c>
      <c r="J10" s="173">
        <v>6</v>
      </c>
      <c r="K10" s="175">
        <v>7</v>
      </c>
      <c r="L10" s="172">
        <v>8</v>
      </c>
      <c r="M10" s="173">
        <v>9</v>
      </c>
      <c r="N10" s="173">
        <v>10</v>
      </c>
      <c r="O10" s="173">
        <v>11</v>
      </c>
      <c r="P10" s="173">
        <v>12</v>
      </c>
      <c r="Q10" s="173">
        <v>13</v>
      </c>
      <c r="R10" s="175">
        <v>14</v>
      </c>
      <c r="S10" s="172">
        <v>15</v>
      </c>
      <c r="T10" s="173">
        <v>16</v>
      </c>
      <c r="U10" s="173">
        <v>17</v>
      </c>
      <c r="V10" s="173">
        <v>18</v>
      </c>
      <c r="W10" s="173">
        <v>19</v>
      </c>
      <c r="X10" s="173">
        <v>20</v>
      </c>
      <c r="Y10" s="175">
        <v>21</v>
      </c>
      <c r="Z10" s="174">
        <v>22</v>
      </c>
      <c r="AA10" s="173">
        <v>23</v>
      </c>
      <c r="AB10" s="173">
        <v>24</v>
      </c>
      <c r="AC10" s="173">
        <v>25</v>
      </c>
      <c r="AD10" s="173">
        <v>26</v>
      </c>
      <c r="AE10" s="173">
        <v>27</v>
      </c>
      <c r="AF10" s="175">
        <v>28</v>
      </c>
      <c r="AG10" s="176">
        <v>29</v>
      </c>
      <c r="AH10" s="177">
        <v>30</v>
      </c>
      <c r="AI10" s="178">
        <v>31</v>
      </c>
      <c r="AJ10" s="564"/>
      <c r="AK10" s="541"/>
      <c r="AL10" s="541"/>
      <c r="AM10" s="541"/>
      <c r="AN10" s="541"/>
      <c r="AO10" s="541"/>
      <c r="AP10" s="541"/>
      <c r="AQ10" s="541"/>
      <c r="AR10" s="541"/>
      <c r="AS10" s="528"/>
    </row>
    <row r="11" spans="1:59" s="166" customFormat="1" ht="18.75" customHeight="1">
      <c r="A11" s="549"/>
      <c r="B11" s="552"/>
      <c r="C11" s="541"/>
      <c r="D11" s="554"/>
      <c r="E11" s="179" t="s">
        <v>65</v>
      </c>
      <c r="F11" s="173" t="s">
        <v>66</v>
      </c>
      <c r="G11" s="173" t="s">
        <v>67</v>
      </c>
      <c r="H11" s="173" t="s">
        <v>68</v>
      </c>
      <c r="I11" s="173" t="s">
        <v>69</v>
      </c>
      <c r="J11" s="173" t="s">
        <v>70</v>
      </c>
      <c r="K11" s="175" t="s">
        <v>71</v>
      </c>
      <c r="L11" s="179" t="s">
        <v>65</v>
      </c>
      <c r="M11" s="173" t="s">
        <v>66</v>
      </c>
      <c r="N11" s="173" t="s">
        <v>67</v>
      </c>
      <c r="O11" s="173" t="s">
        <v>68</v>
      </c>
      <c r="P11" s="173" t="s">
        <v>69</v>
      </c>
      <c r="Q11" s="173" t="s">
        <v>70</v>
      </c>
      <c r="R11" s="175" t="s">
        <v>71</v>
      </c>
      <c r="S11" s="179" t="s">
        <v>65</v>
      </c>
      <c r="T11" s="173" t="s">
        <v>66</v>
      </c>
      <c r="U11" s="173" t="s">
        <v>67</v>
      </c>
      <c r="V11" s="173" t="s">
        <v>68</v>
      </c>
      <c r="W11" s="173" t="s">
        <v>69</v>
      </c>
      <c r="X11" s="173" t="s">
        <v>70</v>
      </c>
      <c r="Y11" s="175" t="s">
        <v>71</v>
      </c>
      <c r="Z11" s="179" t="s">
        <v>65</v>
      </c>
      <c r="AA11" s="173" t="s">
        <v>66</v>
      </c>
      <c r="AB11" s="173" t="s">
        <v>67</v>
      </c>
      <c r="AC11" s="173" t="s">
        <v>68</v>
      </c>
      <c r="AD11" s="173" t="s">
        <v>69</v>
      </c>
      <c r="AE11" s="173" t="s">
        <v>70</v>
      </c>
      <c r="AF11" s="175" t="s">
        <v>71</v>
      </c>
      <c r="AG11" s="176" t="s">
        <v>65</v>
      </c>
      <c r="AH11" s="177" t="s">
        <v>66</v>
      </c>
      <c r="AI11" s="178" t="s">
        <v>67</v>
      </c>
      <c r="AJ11" s="564"/>
      <c r="AK11" s="541"/>
      <c r="AL11" s="541"/>
      <c r="AM11" s="541"/>
      <c r="AN11" s="541"/>
      <c r="AO11" s="541"/>
      <c r="AP11" s="541"/>
      <c r="AQ11" s="541"/>
      <c r="AR11" s="541"/>
      <c r="AS11" s="528"/>
    </row>
    <row r="12" spans="1:59" s="166" customFormat="1" ht="17.25" customHeight="1">
      <c r="A12" s="549"/>
      <c r="B12" s="179" t="s">
        <v>108</v>
      </c>
      <c r="C12" s="180" t="s">
        <v>72</v>
      </c>
      <c r="D12" s="181" t="s">
        <v>73</v>
      </c>
      <c r="E12" s="179">
        <v>8</v>
      </c>
      <c r="F12" s="182">
        <v>8</v>
      </c>
      <c r="G12" s="182"/>
      <c r="H12" s="183"/>
      <c r="I12" s="182">
        <v>8</v>
      </c>
      <c r="J12" s="180">
        <v>8</v>
      </c>
      <c r="K12" s="181">
        <v>8</v>
      </c>
      <c r="L12" s="179">
        <v>8</v>
      </c>
      <c r="M12" s="182">
        <v>8</v>
      </c>
      <c r="N12" s="182"/>
      <c r="O12" s="182"/>
      <c r="P12" s="182">
        <v>8</v>
      </c>
      <c r="Q12" s="180">
        <v>8</v>
      </c>
      <c r="R12" s="181">
        <v>8</v>
      </c>
      <c r="S12" s="179">
        <v>8</v>
      </c>
      <c r="T12" s="182">
        <v>8</v>
      </c>
      <c r="U12" s="182"/>
      <c r="V12" s="182"/>
      <c r="W12" s="182">
        <v>8</v>
      </c>
      <c r="X12" s="180">
        <v>8</v>
      </c>
      <c r="Y12" s="181">
        <v>8</v>
      </c>
      <c r="Z12" s="179">
        <v>8</v>
      </c>
      <c r="AA12" s="182">
        <v>8</v>
      </c>
      <c r="AB12" s="182"/>
      <c r="AC12" s="182"/>
      <c r="AD12" s="182">
        <v>8</v>
      </c>
      <c r="AE12" s="180">
        <v>8</v>
      </c>
      <c r="AF12" s="181">
        <v>8</v>
      </c>
      <c r="AG12" s="184">
        <v>8</v>
      </c>
      <c r="AH12" s="185">
        <v>8</v>
      </c>
      <c r="AI12" s="186"/>
      <c r="AJ12" s="529">
        <f>SUM(E12:AF12)</f>
        <v>160</v>
      </c>
      <c r="AK12" s="529"/>
      <c r="AL12" s="530"/>
      <c r="AM12" s="524">
        <f>AJ12/4</f>
        <v>40</v>
      </c>
      <c r="AN12" s="525"/>
      <c r="AO12" s="526"/>
      <c r="AP12" s="524">
        <f>IF($AG$23=0,0,ROUNDDOWN(AM12/$AG$23,1))</f>
        <v>1</v>
      </c>
      <c r="AQ12" s="525"/>
      <c r="AR12" s="526"/>
      <c r="AS12" s="187" t="s">
        <v>101</v>
      </c>
    </row>
    <row r="13" spans="1:59" s="166" customFormat="1" ht="17.25" customHeight="1">
      <c r="A13" s="549"/>
      <c r="B13" s="179" t="s">
        <v>108</v>
      </c>
      <c r="C13" s="180" t="s">
        <v>75</v>
      </c>
      <c r="D13" s="181" t="s">
        <v>74</v>
      </c>
      <c r="E13" s="179"/>
      <c r="F13" s="182">
        <v>8</v>
      </c>
      <c r="G13" s="182"/>
      <c r="H13" s="182"/>
      <c r="I13" s="182">
        <v>8</v>
      </c>
      <c r="J13" s="180"/>
      <c r="K13" s="181">
        <v>8</v>
      </c>
      <c r="L13" s="179"/>
      <c r="M13" s="182">
        <v>8</v>
      </c>
      <c r="N13" s="182"/>
      <c r="O13" s="182"/>
      <c r="P13" s="182">
        <v>8</v>
      </c>
      <c r="Q13" s="180"/>
      <c r="R13" s="181">
        <v>8</v>
      </c>
      <c r="S13" s="179"/>
      <c r="T13" s="182">
        <v>8</v>
      </c>
      <c r="U13" s="182"/>
      <c r="V13" s="182"/>
      <c r="W13" s="182">
        <v>8</v>
      </c>
      <c r="X13" s="180"/>
      <c r="Y13" s="181">
        <v>8</v>
      </c>
      <c r="Z13" s="179"/>
      <c r="AA13" s="182">
        <v>8</v>
      </c>
      <c r="AB13" s="182"/>
      <c r="AC13" s="182"/>
      <c r="AD13" s="182">
        <v>8</v>
      </c>
      <c r="AE13" s="180"/>
      <c r="AF13" s="181">
        <v>8</v>
      </c>
      <c r="AG13" s="184"/>
      <c r="AH13" s="185">
        <v>8</v>
      </c>
      <c r="AI13" s="186"/>
      <c r="AJ13" s="558">
        <f t="shared" ref="AJ13:AJ21" si="0">SUM(E13:AF13)</f>
        <v>96</v>
      </c>
      <c r="AK13" s="529"/>
      <c r="AL13" s="530"/>
      <c r="AM13" s="524">
        <f t="shared" ref="AM13:AM21" si="1">AJ13/4</f>
        <v>24</v>
      </c>
      <c r="AN13" s="525"/>
      <c r="AO13" s="526"/>
      <c r="AP13" s="524">
        <f t="shared" ref="AP13:AP21" si="2">IF($AG$23=0,0,ROUNDDOWN(AM13/$AG$23,1))</f>
        <v>0.6</v>
      </c>
      <c r="AQ13" s="525"/>
      <c r="AR13" s="526"/>
      <c r="AS13" s="187"/>
    </row>
    <row r="14" spans="1:59" s="166" customFormat="1" ht="17.25" customHeight="1">
      <c r="A14" s="549"/>
      <c r="B14" s="179" t="s">
        <v>108</v>
      </c>
      <c r="C14" s="180" t="s">
        <v>75</v>
      </c>
      <c r="D14" s="181" t="s">
        <v>76</v>
      </c>
      <c r="E14" s="179">
        <v>4</v>
      </c>
      <c r="F14" s="182">
        <v>4</v>
      </c>
      <c r="G14" s="182"/>
      <c r="H14" s="182"/>
      <c r="I14" s="182">
        <v>4</v>
      </c>
      <c r="J14" s="180">
        <v>4</v>
      </c>
      <c r="K14" s="181">
        <v>4</v>
      </c>
      <c r="L14" s="179">
        <v>4</v>
      </c>
      <c r="M14" s="182">
        <v>4</v>
      </c>
      <c r="N14" s="182"/>
      <c r="O14" s="182"/>
      <c r="P14" s="182">
        <v>4</v>
      </c>
      <c r="Q14" s="180">
        <v>4</v>
      </c>
      <c r="R14" s="181">
        <v>4</v>
      </c>
      <c r="S14" s="179">
        <v>4</v>
      </c>
      <c r="T14" s="182">
        <v>4</v>
      </c>
      <c r="U14" s="182"/>
      <c r="V14" s="182"/>
      <c r="W14" s="182">
        <v>4</v>
      </c>
      <c r="X14" s="180">
        <v>4</v>
      </c>
      <c r="Y14" s="181">
        <v>4</v>
      </c>
      <c r="Z14" s="179">
        <v>4</v>
      </c>
      <c r="AA14" s="182">
        <v>4</v>
      </c>
      <c r="AB14" s="182"/>
      <c r="AC14" s="182"/>
      <c r="AD14" s="182">
        <v>4</v>
      </c>
      <c r="AE14" s="180">
        <v>4</v>
      </c>
      <c r="AF14" s="181">
        <v>4</v>
      </c>
      <c r="AG14" s="184">
        <v>4</v>
      </c>
      <c r="AH14" s="185">
        <v>4</v>
      </c>
      <c r="AI14" s="186"/>
      <c r="AJ14" s="558">
        <f>SUM(E14:AF14)</f>
        <v>80</v>
      </c>
      <c r="AK14" s="529"/>
      <c r="AL14" s="530"/>
      <c r="AM14" s="524">
        <f t="shared" si="1"/>
        <v>20</v>
      </c>
      <c r="AN14" s="525"/>
      <c r="AO14" s="526"/>
      <c r="AP14" s="524">
        <f t="shared" si="2"/>
        <v>0.5</v>
      </c>
      <c r="AQ14" s="525"/>
      <c r="AR14" s="526"/>
      <c r="AS14" s="187" t="s">
        <v>102</v>
      </c>
    </row>
    <row r="15" spans="1:59" s="166" customFormat="1" ht="17.25" customHeight="1">
      <c r="A15" s="549"/>
      <c r="B15" s="179"/>
      <c r="C15" s="180"/>
      <c r="D15" s="181"/>
      <c r="E15" s="179"/>
      <c r="F15" s="182"/>
      <c r="G15" s="182"/>
      <c r="H15" s="182"/>
      <c r="I15" s="182"/>
      <c r="J15" s="180"/>
      <c r="K15" s="181"/>
      <c r="L15" s="179"/>
      <c r="M15" s="182"/>
      <c r="N15" s="182"/>
      <c r="O15" s="182"/>
      <c r="P15" s="182"/>
      <c r="Q15" s="180"/>
      <c r="R15" s="181"/>
      <c r="S15" s="179"/>
      <c r="T15" s="182"/>
      <c r="U15" s="182"/>
      <c r="V15" s="182"/>
      <c r="W15" s="182"/>
      <c r="X15" s="180"/>
      <c r="Y15" s="181"/>
      <c r="Z15" s="179"/>
      <c r="AA15" s="182"/>
      <c r="AB15" s="182"/>
      <c r="AC15" s="182"/>
      <c r="AD15" s="182"/>
      <c r="AE15" s="180"/>
      <c r="AF15" s="181"/>
      <c r="AG15" s="184"/>
      <c r="AH15" s="185"/>
      <c r="AI15" s="186"/>
      <c r="AJ15" s="529">
        <f t="shared" ref="AJ15" si="3">SUM(E15:AF15)</f>
        <v>0</v>
      </c>
      <c r="AK15" s="529"/>
      <c r="AL15" s="530"/>
      <c r="AM15" s="524">
        <f t="shared" ref="AM15" si="4">AJ15/4</f>
        <v>0</v>
      </c>
      <c r="AN15" s="525"/>
      <c r="AO15" s="526"/>
      <c r="AP15" s="524">
        <f t="shared" ref="AP15" si="5">IF($AG$23=0,0,ROUNDDOWN(AM15/$AG$23,1))</f>
        <v>0</v>
      </c>
      <c r="AQ15" s="525"/>
      <c r="AR15" s="526"/>
      <c r="AS15" s="187"/>
    </row>
    <row r="16" spans="1:59" s="166" customFormat="1" ht="17.25" customHeight="1">
      <c r="A16" s="549"/>
      <c r="B16" s="188"/>
      <c r="C16" s="189"/>
      <c r="D16" s="181"/>
      <c r="E16" s="179"/>
      <c r="F16" s="182"/>
      <c r="G16" s="182"/>
      <c r="H16" s="182"/>
      <c r="I16" s="182"/>
      <c r="J16" s="180"/>
      <c r="K16" s="181"/>
      <c r="L16" s="179"/>
      <c r="M16" s="182"/>
      <c r="N16" s="182"/>
      <c r="O16" s="182"/>
      <c r="P16" s="182"/>
      <c r="Q16" s="180"/>
      <c r="R16" s="181"/>
      <c r="S16" s="179"/>
      <c r="T16" s="182"/>
      <c r="U16" s="182"/>
      <c r="V16" s="182"/>
      <c r="W16" s="182"/>
      <c r="X16" s="180"/>
      <c r="Y16" s="181"/>
      <c r="Z16" s="179"/>
      <c r="AA16" s="182"/>
      <c r="AB16" s="182"/>
      <c r="AC16" s="182"/>
      <c r="AD16" s="182"/>
      <c r="AE16" s="180"/>
      <c r="AF16" s="181"/>
      <c r="AG16" s="184"/>
      <c r="AH16" s="185"/>
      <c r="AI16" s="186"/>
      <c r="AJ16" s="529">
        <f t="shared" si="0"/>
        <v>0</v>
      </c>
      <c r="AK16" s="529"/>
      <c r="AL16" s="530"/>
      <c r="AM16" s="524">
        <f t="shared" si="1"/>
        <v>0</v>
      </c>
      <c r="AN16" s="525"/>
      <c r="AO16" s="526"/>
      <c r="AP16" s="524">
        <f t="shared" si="2"/>
        <v>0</v>
      </c>
      <c r="AQ16" s="525"/>
      <c r="AR16" s="526"/>
      <c r="AS16" s="187"/>
    </row>
    <row r="17" spans="1:45" s="166" customFormat="1" ht="17.25" customHeight="1">
      <c r="A17" s="549"/>
      <c r="B17" s="188"/>
      <c r="C17" s="180"/>
      <c r="D17" s="181"/>
      <c r="E17" s="179"/>
      <c r="F17" s="182"/>
      <c r="G17" s="182"/>
      <c r="H17" s="182"/>
      <c r="I17" s="182"/>
      <c r="J17" s="180"/>
      <c r="K17" s="181"/>
      <c r="L17" s="179"/>
      <c r="M17" s="182"/>
      <c r="N17" s="182"/>
      <c r="O17" s="182"/>
      <c r="P17" s="182"/>
      <c r="Q17" s="180"/>
      <c r="R17" s="181"/>
      <c r="S17" s="179"/>
      <c r="T17" s="182"/>
      <c r="U17" s="182"/>
      <c r="V17" s="182"/>
      <c r="W17" s="182"/>
      <c r="X17" s="180"/>
      <c r="Y17" s="181"/>
      <c r="Z17" s="179"/>
      <c r="AA17" s="182"/>
      <c r="AB17" s="182"/>
      <c r="AC17" s="182"/>
      <c r="AD17" s="182"/>
      <c r="AE17" s="180"/>
      <c r="AF17" s="181"/>
      <c r="AG17" s="184"/>
      <c r="AH17" s="185"/>
      <c r="AI17" s="186"/>
      <c r="AJ17" s="529">
        <f>SUM(E17:AF17)</f>
        <v>0</v>
      </c>
      <c r="AK17" s="529"/>
      <c r="AL17" s="530"/>
      <c r="AM17" s="524">
        <f t="shared" si="1"/>
        <v>0</v>
      </c>
      <c r="AN17" s="525"/>
      <c r="AO17" s="526"/>
      <c r="AP17" s="524">
        <f t="shared" si="2"/>
        <v>0</v>
      </c>
      <c r="AQ17" s="525"/>
      <c r="AR17" s="526"/>
      <c r="AS17" s="187"/>
    </row>
    <row r="18" spans="1:45" s="166" customFormat="1" ht="17.25" customHeight="1">
      <c r="A18" s="549"/>
      <c r="B18" s="188"/>
      <c r="C18" s="189"/>
      <c r="D18" s="181"/>
      <c r="E18" s="179"/>
      <c r="F18" s="182"/>
      <c r="G18" s="182"/>
      <c r="H18" s="182"/>
      <c r="I18" s="182"/>
      <c r="J18" s="180"/>
      <c r="K18" s="181"/>
      <c r="L18" s="179"/>
      <c r="M18" s="182"/>
      <c r="N18" s="182"/>
      <c r="O18" s="182"/>
      <c r="P18" s="182"/>
      <c r="Q18" s="180"/>
      <c r="R18" s="181"/>
      <c r="S18" s="179"/>
      <c r="T18" s="182"/>
      <c r="U18" s="182"/>
      <c r="V18" s="182"/>
      <c r="W18" s="182"/>
      <c r="X18" s="180"/>
      <c r="Y18" s="181"/>
      <c r="Z18" s="179"/>
      <c r="AA18" s="182"/>
      <c r="AB18" s="182"/>
      <c r="AC18" s="182"/>
      <c r="AD18" s="182"/>
      <c r="AE18" s="180"/>
      <c r="AF18" s="181"/>
      <c r="AG18" s="184"/>
      <c r="AH18" s="185"/>
      <c r="AI18" s="186"/>
      <c r="AJ18" s="529">
        <f>SUM(E18:AF18)</f>
        <v>0</v>
      </c>
      <c r="AK18" s="529"/>
      <c r="AL18" s="530"/>
      <c r="AM18" s="524">
        <f>AJ18/4</f>
        <v>0</v>
      </c>
      <c r="AN18" s="525"/>
      <c r="AO18" s="526"/>
      <c r="AP18" s="524">
        <f t="shared" si="2"/>
        <v>0</v>
      </c>
      <c r="AQ18" s="525"/>
      <c r="AR18" s="526"/>
      <c r="AS18" s="187"/>
    </row>
    <row r="19" spans="1:45" s="166" customFormat="1" ht="17.25" customHeight="1">
      <c r="A19" s="549"/>
      <c r="B19" s="188"/>
      <c r="C19" s="189"/>
      <c r="D19" s="181"/>
      <c r="E19" s="179"/>
      <c r="F19" s="182"/>
      <c r="G19" s="182"/>
      <c r="H19" s="182"/>
      <c r="I19" s="182"/>
      <c r="J19" s="180"/>
      <c r="K19" s="181"/>
      <c r="L19" s="179"/>
      <c r="M19" s="182"/>
      <c r="N19" s="182"/>
      <c r="O19" s="182"/>
      <c r="P19" s="182"/>
      <c r="Q19" s="180"/>
      <c r="R19" s="181"/>
      <c r="S19" s="179"/>
      <c r="T19" s="182"/>
      <c r="U19" s="182"/>
      <c r="V19" s="182"/>
      <c r="W19" s="182"/>
      <c r="X19" s="180"/>
      <c r="Y19" s="181"/>
      <c r="Z19" s="179"/>
      <c r="AA19" s="182"/>
      <c r="AB19" s="182"/>
      <c r="AC19" s="182"/>
      <c r="AD19" s="182"/>
      <c r="AE19" s="180"/>
      <c r="AF19" s="181"/>
      <c r="AG19" s="184"/>
      <c r="AH19" s="185"/>
      <c r="AI19" s="186"/>
      <c r="AJ19" s="529">
        <f>SUM(E19:AF19)</f>
        <v>0</v>
      </c>
      <c r="AK19" s="529"/>
      <c r="AL19" s="530"/>
      <c r="AM19" s="524">
        <f t="shared" si="1"/>
        <v>0</v>
      </c>
      <c r="AN19" s="525"/>
      <c r="AO19" s="526"/>
      <c r="AP19" s="524">
        <f t="shared" si="2"/>
        <v>0</v>
      </c>
      <c r="AQ19" s="525"/>
      <c r="AR19" s="526"/>
      <c r="AS19" s="187"/>
    </row>
    <row r="20" spans="1:45" s="166" customFormat="1" ht="17.25" customHeight="1">
      <c r="A20" s="549"/>
      <c r="B20" s="179"/>
      <c r="C20" s="180"/>
      <c r="D20" s="181"/>
      <c r="E20" s="179"/>
      <c r="F20" s="182"/>
      <c r="G20" s="182"/>
      <c r="H20" s="182"/>
      <c r="I20" s="182"/>
      <c r="J20" s="180"/>
      <c r="K20" s="181"/>
      <c r="L20" s="179"/>
      <c r="M20" s="182"/>
      <c r="N20" s="182"/>
      <c r="O20" s="182"/>
      <c r="P20" s="182"/>
      <c r="Q20" s="180"/>
      <c r="R20" s="181"/>
      <c r="S20" s="179"/>
      <c r="T20" s="182"/>
      <c r="U20" s="182"/>
      <c r="V20" s="182"/>
      <c r="W20" s="182"/>
      <c r="X20" s="180"/>
      <c r="Y20" s="181"/>
      <c r="Z20" s="179"/>
      <c r="AA20" s="182"/>
      <c r="AB20" s="182"/>
      <c r="AC20" s="182"/>
      <c r="AD20" s="182"/>
      <c r="AE20" s="180"/>
      <c r="AF20" s="181"/>
      <c r="AG20" s="184"/>
      <c r="AH20" s="185"/>
      <c r="AI20" s="186"/>
      <c r="AJ20" s="529">
        <f t="shared" si="0"/>
        <v>0</v>
      </c>
      <c r="AK20" s="529"/>
      <c r="AL20" s="530"/>
      <c r="AM20" s="524">
        <f t="shared" si="1"/>
        <v>0</v>
      </c>
      <c r="AN20" s="525"/>
      <c r="AO20" s="526"/>
      <c r="AP20" s="524">
        <f t="shared" si="2"/>
        <v>0</v>
      </c>
      <c r="AQ20" s="525"/>
      <c r="AR20" s="526"/>
      <c r="AS20" s="187"/>
    </row>
    <row r="21" spans="1:45" s="166" customFormat="1" ht="17.25" customHeight="1" thickBot="1">
      <c r="A21" s="549"/>
      <c r="B21" s="179"/>
      <c r="C21" s="180"/>
      <c r="D21" s="190"/>
      <c r="E21" s="179"/>
      <c r="F21" s="180"/>
      <c r="G21" s="182"/>
      <c r="H21" s="182"/>
      <c r="I21" s="182"/>
      <c r="J21" s="180"/>
      <c r="K21" s="181"/>
      <c r="L21" s="179"/>
      <c r="M21" s="182"/>
      <c r="N21" s="182"/>
      <c r="O21" s="182"/>
      <c r="P21" s="182"/>
      <c r="Q21" s="180"/>
      <c r="R21" s="181"/>
      <c r="S21" s="179"/>
      <c r="T21" s="182"/>
      <c r="U21" s="182"/>
      <c r="V21" s="182"/>
      <c r="W21" s="182"/>
      <c r="X21" s="180"/>
      <c r="Y21" s="181"/>
      <c r="Z21" s="179"/>
      <c r="AA21" s="182"/>
      <c r="AB21" s="182"/>
      <c r="AC21" s="182"/>
      <c r="AD21" s="182"/>
      <c r="AE21" s="180"/>
      <c r="AF21" s="181"/>
      <c r="AG21" s="184"/>
      <c r="AH21" s="185"/>
      <c r="AI21" s="186"/>
      <c r="AJ21" s="529">
        <f t="shared" si="0"/>
        <v>0</v>
      </c>
      <c r="AK21" s="529"/>
      <c r="AL21" s="530"/>
      <c r="AM21" s="524">
        <f t="shared" si="1"/>
        <v>0</v>
      </c>
      <c r="AN21" s="525"/>
      <c r="AO21" s="526"/>
      <c r="AP21" s="524">
        <f t="shared" si="2"/>
        <v>0</v>
      </c>
      <c r="AQ21" s="525"/>
      <c r="AR21" s="526"/>
      <c r="AS21" s="191"/>
    </row>
    <row r="22" spans="1:45" s="166" customFormat="1" ht="17.25" customHeight="1" thickBot="1">
      <c r="A22" s="549"/>
      <c r="B22" s="519" t="s">
        <v>10</v>
      </c>
      <c r="C22" s="520"/>
      <c r="D22" s="520"/>
      <c r="E22" s="192">
        <f>SUM(E12:E21)</f>
        <v>12</v>
      </c>
      <c r="F22" s="171">
        <f t="shared" ref="F22:AI22" si="6">SUM(F12:F21)</f>
        <v>20</v>
      </c>
      <c r="G22" s="171">
        <f t="shared" si="6"/>
        <v>0</v>
      </c>
      <c r="H22" s="171">
        <f t="shared" si="6"/>
        <v>0</v>
      </c>
      <c r="I22" s="171">
        <f t="shared" si="6"/>
        <v>20</v>
      </c>
      <c r="J22" s="171">
        <f t="shared" si="6"/>
        <v>12</v>
      </c>
      <c r="K22" s="193">
        <f t="shared" si="6"/>
        <v>20</v>
      </c>
      <c r="L22" s="194">
        <f t="shared" si="6"/>
        <v>12</v>
      </c>
      <c r="M22" s="171">
        <f t="shared" si="6"/>
        <v>20</v>
      </c>
      <c r="N22" s="171">
        <f t="shared" si="6"/>
        <v>0</v>
      </c>
      <c r="O22" s="171">
        <f t="shared" si="6"/>
        <v>0</v>
      </c>
      <c r="P22" s="171">
        <f t="shared" si="6"/>
        <v>20</v>
      </c>
      <c r="Q22" s="171">
        <f t="shared" si="6"/>
        <v>12</v>
      </c>
      <c r="R22" s="193">
        <f t="shared" si="6"/>
        <v>20</v>
      </c>
      <c r="S22" s="194">
        <f t="shared" si="6"/>
        <v>12</v>
      </c>
      <c r="T22" s="171">
        <f t="shared" si="6"/>
        <v>20</v>
      </c>
      <c r="U22" s="171">
        <f t="shared" si="6"/>
        <v>0</v>
      </c>
      <c r="V22" s="171">
        <f t="shared" si="6"/>
        <v>0</v>
      </c>
      <c r="W22" s="171">
        <f t="shared" si="6"/>
        <v>20</v>
      </c>
      <c r="X22" s="171">
        <f t="shared" si="6"/>
        <v>12</v>
      </c>
      <c r="Y22" s="193">
        <f t="shared" si="6"/>
        <v>20</v>
      </c>
      <c r="Z22" s="194">
        <f t="shared" si="6"/>
        <v>12</v>
      </c>
      <c r="AA22" s="171">
        <f t="shared" si="6"/>
        <v>20</v>
      </c>
      <c r="AB22" s="171">
        <f t="shared" si="6"/>
        <v>0</v>
      </c>
      <c r="AC22" s="171">
        <f t="shared" si="6"/>
        <v>0</v>
      </c>
      <c r="AD22" s="195">
        <f t="shared" si="6"/>
        <v>20</v>
      </c>
      <c r="AE22" s="195">
        <f t="shared" si="6"/>
        <v>12</v>
      </c>
      <c r="AF22" s="196">
        <f t="shared" si="6"/>
        <v>20</v>
      </c>
      <c r="AG22" s="197">
        <f t="shared" si="6"/>
        <v>12</v>
      </c>
      <c r="AH22" s="198">
        <f t="shared" si="6"/>
        <v>20</v>
      </c>
      <c r="AI22" s="199">
        <f t="shared" si="6"/>
        <v>0</v>
      </c>
      <c r="AJ22" s="565">
        <f>SUM(AJ12:AL21)</f>
        <v>336</v>
      </c>
      <c r="AK22" s="565"/>
      <c r="AL22" s="566"/>
      <c r="AM22" s="567">
        <f>SUM(AM12:AO21)</f>
        <v>84</v>
      </c>
      <c r="AN22" s="565"/>
      <c r="AO22" s="566"/>
      <c r="AP22" s="567">
        <f>SUM(AP12:AR21)</f>
        <v>2.1</v>
      </c>
      <c r="AQ22" s="565"/>
      <c r="AR22" s="566"/>
      <c r="AS22" s="200"/>
    </row>
    <row r="23" spans="1:45" s="166" customFormat="1" ht="17.25" customHeight="1" thickTop="1" thickBot="1">
      <c r="A23" s="549"/>
      <c r="B23" s="519" t="s">
        <v>9</v>
      </c>
      <c r="C23" s="520"/>
      <c r="D23" s="520"/>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t="s">
        <v>22</v>
      </c>
      <c r="AE23" s="520"/>
      <c r="AF23" s="568"/>
      <c r="AG23" s="569">
        <v>40</v>
      </c>
      <c r="AH23" s="570"/>
      <c r="AI23" s="571"/>
      <c r="AJ23" s="572" t="s">
        <v>80</v>
      </c>
      <c r="AK23" s="573"/>
      <c r="AL23" s="573"/>
      <c r="AM23" s="573"/>
      <c r="AN23" s="573"/>
      <c r="AO23" s="573"/>
      <c r="AP23" s="573"/>
      <c r="AQ23" s="573"/>
      <c r="AR23" s="574"/>
      <c r="AS23" s="200"/>
    </row>
    <row r="24" spans="1:45" s="166" customFormat="1" ht="17.25" customHeight="1" thickBot="1">
      <c r="A24" s="550"/>
      <c r="B24" s="556" t="s">
        <v>8</v>
      </c>
      <c r="C24" s="557"/>
      <c r="D24" s="557"/>
      <c r="E24" s="201">
        <v>8</v>
      </c>
      <c r="F24" s="202">
        <v>8</v>
      </c>
      <c r="G24" s="202" t="s">
        <v>81</v>
      </c>
      <c r="H24" s="202" t="s">
        <v>81</v>
      </c>
      <c r="I24" s="202">
        <v>8</v>
      </c>
      <c r="J24" s="202">
        <v>8</v>
      </c>
      <c r="K24" s="203">
        <v>8</v>
      </c>
      <c r="L24" s="201">
        <v>8</v>
      </c>
      <c r="M24" s="202">
        <v>8</v>
      </c>
      <c r="N24" s="202" t="s">
        <v>81</v>
      </c>
      <c r="O24" s="202" t="s">
        <v>81</v>
      </c>
      <c r="P24" s="202">
        <v>8</v>
      </c>
      <c r="Q24" s="202">
        <v>8</v>
      </c>
      <c r="R24" s="203">
        <v>8</v>
      </c>
      <c r="S24" s="201">
        <v>8</v>
      </c>
      <c r="T24" s="202">
        <v>8</v>
      </c>
      <c r="U24" s="202" t="s">
        <v>81</v>
      </c>
      <c r="V24" s="202" t="s">
        <v>81</v>
      </c>
      <c r="W24" s="202">
        <v>8</v>
      </c>
      <c r="X24" s="202">
        <v>8</v>
      </c>
      <c r="Y24" s="203">
        <v>8</v>
      </c>
      <c r="Z24" s="201">
        <v>8</v>
      </c>
      <c r="AA24" s="202">
        <v>8</v>
      </c>
      <c r="AB24" s="202" t="s">
        <v>81</v>
      </c>
      <c r="AC24" s="202" t="s">
        <v>81</v>
      </c>
      <c r="AD24" s="204">
        <v>8</v>
      </c>
      <c r="AE24" s="204">
        <v>8</v>
      </c>
      <c r="AF24" s="205">
        <v>8</v>
      </c>
      <c r="AG24" s="202"/>
      <c r="AH24" s="202"/>
      <c r="AI24" s="203"/>
      <c r="AJ24" s="531"/>
      <c r="AK24" s="532"/>
      <c r="AL24" s="575"/>
      <c r="AM24" s="576"/>
      <c r="AN24" s="532"/>
      <c r="AO24" s="575"/>
      <c r="AP24" s="576"/>
      <c r="AQ24" s="532"/>
      <c r="AR24" s="575"/>
      <c r="AS24" s="200"/>
    </row>
    <row r="25" spans="1:45" s="166" customFormat="1" ht="17.25" customHeight="1" thickBot="1">
      <c r="B25" s="206"/>
      <c r="C25" s="206"/>
      <c r="D25" s="206"/>
      <c r="E25" s="207"/>
      <c r="F25" s="207"/>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9"/>
      <c r="AI25" s="209"/>
      <c r="AJ25" s="210"/>
      <c r="AK25" s="211"/>
      <c r="AL25" s="211"/>
      <c r="AM25" s="211"/>
      <c r="AN25" s="211"/>
      <c r="AO25" s="211"/>
      <c r="AP25" s="211"/>
      <c r="AQ25" s="211"/>
      <c r="AR25" s="211"/>
      <c r="AS25" s="212"/>
    </row>
    <row r="26" spans="1:45" s="166" customFormat="1" ht="17.25" customHeight="1">
      <c r="A26" s="577" t="s">
        <v>7</v>
      </c>
      <c r="B26" s="213" t="s">
        <v>82</v>
      </c>
      <c r="C26" s="195" t="s">
        <v>77</v>
      </c>
      <c r="D26" s="214" t="s">
        <v>78</v>
      </c>
      <c r="E26" s="215">
        <v>8</v>
      </c>
      <c r="F26" s="216">
        <v>8</v>
      </c>
      <c r="G26" s="182"/>
      <c r="H26" s="182"/>
      <c r="I26" s="182">
        <v>8</v>
      </c>
      <c r="J26" s="182">
        <v>8</v>
      </c>
      <c r="K26" s="217">
        <v>8</v>
      </c>
      <c r="L26" s="218">
        <v>8</v>
      </c>
      <c r="M26" s="219">
        <v>8</v>
      </c>
      <c r="N26" s="182"/>
      <c r="O26" s="182"/>
      <c r="P26" s="182">
        <v>8</v>
      </c>
      <c r="Q26" s="182">
        <v>8</v>
      </c>
      <c r="R26" s="217">
        <v>8</v>
      </c>
      <c r="S26" s="218">
        <v>8</v>
      </c>
      <c r="T26" s="219">
        <v>8</v>
      </c>
      <c r="U26" s="182"/>
      <c r="V26" s="182"/>
      <c r="W26" s="182">
        <v>8</v>
      </c>
      <c r="X26" s="182">
        <v>8</v>
      </c>
      <c r="Y26" s="217">
        <v>8</v>
      </c>
      <c r="Z26" s="218">
        <v>8</v>
      </c>
      <c r="AA26" s="219">
        <v>8</v>
      </c>
      <c r="AB26" s="182"/>
      <c r="AC26" s="182"/>
      <c r="AD26" s="182">
        <v>8</v>
      </c>
      <c r="AE26" s="297">
        <v>8</v>
      </c>
      <c r="AF26" s="217">
        <v>8</v>
      </c>
      <c r="AG26" s="220">
        <v>8</v>
      </c>
      <c r="AH26" s="221">
        <v>8</v>
      </c>
      <c r="AI26" s="222"/>
      <c r="AJ26" s="580">
        <f t="shared" ref="AJ26:AJ31" si="7">SUM(E26:AF26)</f>
        <v>160</v>
      </c>
      <c r="AK26" s="580"/>
      <c r="AL26" s="581"/>
      <c r="AM26" s="582">
        <f t="shared" ref="AM26:AM31" si="8">AJ26/4</f>
        <v>40</v>
      </c>
      <c r="AN26" s="583"/>
      <c r="AO26" s="584"/>
      <c r="AP26" s="582">
        <f t="shared" ref="AP26:AP31" si="9">IF($AG$23=0,0,ROUNDDOWN(AM26/$AG$23,1))</f>
        <v>1</v>
      </c>
      <c r="AQ26" s="583"/>
      <c r="AR26" s="584"/>
      <c r="AS26" s="223"/>
    </row>
    <row r="27" spans="1:45" s="166" customFormat="1" ht="17.25" customHeight="1">
      <c r="A27" s="578"/>
      <c r="B27" s="179" t="s">
        <v>83</v>
      </c>
      <c r="C27" s="180" t="s">
        <v>77</v>
      </c>
      <c r="D27" s="224" t="s">
        <v>79</v>
      </c>
      <c r="E27" s="225">
        <v>8</v>
      </c>
      <c r="F27" s="219">
        <v>8</v>
      </c>
      <c r="G27" s="219"/>
      <c r="H27" s="219"/>
      <c r="I27" s="219">
        <v>8</v>
      </c>
      <c r="J27" s="226">
        <v>8</v>
      </c>
      <c r="K27" s="224">
        <v>8</v>
      </c>
      <c r="L27" s="225">
        <v>8</v>
      </c>
      <c r="M27" s="219">
        <v>8</v>
      </c>
      <c r="N27" s="219"/>
      <c r="O27" s="219"/>
      <c r="P27" s="219">
        <v>8</v>
      </c>
      <c r="Q27" s="226">
        <v>8</v>
      </c>
      <c r="R27" s="224">
        <v>8</v>
      </c>
      <c r="S27" s="225">
        <v>8</v>
      </c>
      <c r="T27" s="219">
        <v>8</v>
      </c>
      <c r="U27" s="219"/>
      <c r="V27" s="219"/>
      <c r="W27" s="219">
        <v>8</v>
      </c>
      <c r="X27" s="226">
        <v>8</v>
      </c>
      <c r="Y27" s="224">
        <v>8</v>
      </c>
      <c r="Z27" s="225">
        <v>8</v>
      </c>
      <c r="AA27" s="219">
        <v>8</v>
      </c>
      <c r="AB27" s="219"/>
      <c r="AC27" s="219"/>
      <c r="AD27" s="219">
        <v>8</v>
      </c>
      <c r="AE27" s="226">
        <v>8</v>
      </c>
      <c r="AF27" s="224">
        <v>8</v>
      </c>
      <c r="AG27" s="227">
        <v>8</v>
      </c>
      <c r="AH27" s="228">
        <v>8</v>
      </c>
      <c r="AI27" s="229"/>
      <c r="AJ27" s="529">
        <f t="shared" si="7"/>
        <v>160</v>
      </c>
      <c r="AK27" s="529"/>
      <c r="AL27" s="530"/>
      <c r="AM27" s="524">
        <f t="shared" si="8"/>
        <v>40</v>
      </c>
      <c r="AN27" s="525"/>
      <c r="AO27" s="526"/>
      <c r="AP27" s="524">
        <f t="shared" si="9"/>
        <v>1</v>
      </c>
      <c r="AQ27" s="525"/>
      <c r="AR27" s="526"/>
      <c r="AS27" s="187"/>
    </row>
    <row r="28" spans="1:45" s="166" customFormat="1" ht="17.25" customHeight="1">
      <c r="A28" s="578"/>
      <c r="B28" s="179"/>
      <c r="C28" s="180"/>
      <c r="D28" s="224"/>
      <c r="E28" s="225"/>
      <c r="F28" s="219"/>
      <c r="G28" s="219"/>
      <c r="H28" s="219"/>
      <c r="I28" s="219"/>
      <c r="J28" s="226"/>
      <c r="K28" s="224"/>
      <c r="L28" s="225"/>
      <c r="M28" s="219"/>
      <c r="N28" s="219"/>
      <c r="O28" s="219"/>
      <c r="P28" s="219"/>
      <c r="Q28" s="226"/>
      <c r="R28" s="224"/>
      <c r="S28" s="225"/>
      <c r="T28" s="219"/>
      <c r="U28" s="219"/>
      <c r="V28" s="219"/>
      <c r="W28" s="219"/>
      <c r="X28" s="226"/>
      <c r="Y28" s="224"/>
      <c r="Z28" s="225"/>
      <c r="AA28" s="219"/>
      <c r="AB28" s="219"/>
      <c r="AC28" s="219"/>
      <c r="AD28" s="219"/>
      <c r="AE28" s="226"/>
      <c r="AF28" s="224"/>
      <c r="AG28" s="227"/>
      <c r="AH28" s="228"/>
      <c r="AI28" s="229"/>
      <c r="AJ28" s="529">
        <f t="shared" si="7"/>
        <v>0</v>
      </c>
      <c r="AK28" s="529"/>
      <c r="AL28" s="530"/>
      <c r="AM28" s="524">
        <f t="shared" si="8"/>
        <v>0</v>
      </c>
      <c r="AN28" s="525"/>
      <c r="AO28" s="526"/>
      <c r="AP28" s="524">
        <f t="shared" si="9"/>
        <v>0</v>
      </c>
      <c r="AQ28" s="525"/>
      <c r="AR28" s="526"/>
      <c r="AS28" s="187"/>
    </row>
    <row r="29" spans="1:45" s="166" customFormat="1" ht="17.25" customHeight="1">
      <c r="A29" s="578"/>
      <c r="B29" s="179"/>
      <c r="C29" s="180"/>
      <c r="D29" s="224"/>
      <c r="E29" s="225"/>
      <c r="F29" s="219"/>
      <c r="G29" s="219"/>
      <c r="H29" s="219"/>
      <c r="I29" s="219"/>
      <c r="J29" s="226"/>
      <c r="K29" s="224"/>
      <c r="L29" s="225"/>
      <c r="M29" s="219"/>
      <c r="N29" s="219"/>
      <c r="O29" s="219"/>
      <c r="P29" s="219"/>
      <c r="Q29" s="226"/>
      <c r="R29" s="224"/>
      <c r="S29" s="225"/>
      <c r="T29" s="219"/>
      <c r="U29" s="219"/>
      <c r="V29" s="219"/>
      <c r="W29" s="219"/>
      <c r="X29" s="226"/>
      <c r="Y29" s="224"/>
      <c r="Z29" s="225"/>
      <c r="AA29" s="219"/>
      <c r="AB29" s="219"/>
      <c r="AC29" s="219"/>
      <c r="AD29" s="219"/>
      <c r="AE29" s="226"/>
      <c r="AF29" s="224"/>
      <c r="AG29" s="227"/>
      <c r="AH29" s="228"/>
      <c r="AI29" s="229"/>
      <c r="AJ29" s="529">
        <f t="shared" si="7"/>
        <v>0</v>
      </c>
      <c r="AK29" s="529"/>
      <c r="AL29" s="530"/>
      <c r="AM29" s="524">
        <f t="shared" si="8"/>
        <v>0</v>
      </c>
      <c r="AN29" s="525"/>
      <c r="AO29" s="526"/>
      <c r="AP29" s="524">
        <f t="shared" si="9"/>
        <v>0</v>
      </c>
      <c r="AQ29" s="525"/>
      <c r="AR29" s="526"/>
      <c r="AS29" s="187"/>
    </row>
    <row r="30" spans="1:45" s="166" customFormat="1" ht="17.25" customHeight="1">
      <c r="A30" s="578"/>
      <c r="B30" s="230"/>
      <c r="C30" s="180"/>
      <c r="D30" s="224"/>
      <c r="E30" s="225"/>
      <c r="F30" s="219"/>
      <c r="G30" s="219"/>
      <c r="H30" s="219"/>
      <c r="I30" s="219"/>
      <c r="J30" s="226"/>
      <c r="K30" s="224"/>
      <c r="L30" s="225"/>
      <c r="M30" s="219"/>
      <c r="N30" s="219"/>
      <c r="O30" s="219"/>
      <c r="P30" s="219"/>
      <c r="Q30" s="226"/>
      <c r="R30" s="224"/>
      <c r="S30" s="225"/>
      <c r="T30" s="219"/>
      <c r="U30" s="219"/>
      <c r="V30" s="219"/>
      <c r="W30" s="219"/>
      <c r="X30" s="226"/>
      <c r="Y30" s="224"/>
      <c r="Z30" s="225"/>
      <c r="AA30" s="219"/>
      <c r="AB30" s="219"/>
      <c r="AC30" s="219"/>
      <c r="AD30" s="219"/>
      <c r="AE30" s="226"/>
      <c r="AF30" s="224"/>
      <c r="AG30" s="227"/>
      <c r="AH30" s="228"/>
      <c r="AI30" s="229"/>
      <c r="AJ30" s="529">
        <f t="shared" si="7"/>
        <v>0</v>
      </c>
      <c r="AK30" s="529"/>
      <c r="AL30" s="530"/>
      <c r="AM30" s="524">
        <f t="shared" si="8"/>
        <v>0</v>
      </c>
      <c r="AN30" s="525"/>
      <c r="AO30" s="526"/>
      <c r="AP30" s="524">
        <f t="shared" si="9"/>
        <v>0</v>
      </c>
      <c r="AQ30" s="525"/>
      <c r="AR30" s="526"/>
      <c r="AS30" s="187"/>
    </row>
    <row r="31" spans="1:45" s="166" customFormat="1" ht="17.25" customHeight="1" thickBot="1">
      <c r="A31" s="579"/>
      <c r="B31" s="231"/>
      <c r="C31" s="232"/>
      <c r="D31" s="233"/>
      <c r="E31" s="234"/>
      <c r="F31" s="235"/>
      <c r="G31" s="232"/>
      <c r="H31" s="232"/>
      <c r="I31" s="232"/>
      <c r="J31" s="232"/>
      <c r="K31" s="190"/>
      <c r="L31" s="236"/>
      <c r="M31" s="232"/>
      <c r="N31" s="232"/>
      <c r="O31" s="232"/>
      <c r="P31" s="232"/>
      <c r="Q31" s="232"/>
      <c r="R31" s="190"/>
      <c r="S31" s="236"/>
      <c r="T31" s="232"/>
      <c r="U31" s="232"/>
      <c r="V31" s="232"/>
      <c r="W31" s="232"/>
      <c r="X31" s="232"/>
      <c r="Y31" s="190"/>
      <c r="Z31" s="236"/>
      <c r="AA31" s="232"/>
      <c r="AB31" s="232"/>
      <c r="AC31" s="232"/>
      <c r="AD31" s="232"/>
      <c r="AE31" s="232"/>
      <c r="AF31" s="190"/>
      <c r="AG31" s="237"/>
      <c r="AH31" s="238"/>
      <c r="AI31" s="239"/>
      <c r="AJ31" s="585">
        <f t="shared" si="7"/>
        <v>0</v>
      </c>
      <c r="AK31" s="585"/>
      <c r="AL31" s="586"/>
      <c r="AM31" s="587">
        <f t="shared" si="8"/>
        <v>0</v>
      </c>
      <c r="AN31" s="588"/>
      <c r="AO31" s="589"/>
      <c r="AP31" s="587">
        <f t="shared" si="9"/>
        <v>0</v>
      </c>
      <c r="AQ31" s="588"/>
      <c r="AR31" s="589"/>
      <c r="AS31" s="191"/>
    </row>
  </sheetData>
  <sheetProtection password="CC09" sheet="1" objects="1" scenarios="1"/>
  <mergeCells count="92">
    <mergeCell ref="AJ24:AL24"/>
    <mergeCell ref="AM24:AO24"/>
    <mergeCell ref="AP24:AR24"/>
    <mergeCell ref="A26:A31"/>
    <mergeCell ref="AJ26:AL26"/>
    <mergeCell ref="AM26:AO26"/>
    <mergeCell ref="AP26:AR26"/>
    <mergeCell ref="AJ27:AL27"/>
    <mergeCell ref="AM27:AO27"/>
    <mergeCell ref="AJ30:AL30"/>
    <mergeCell ref="AM30:AO30"/>
    <mergeCell ref="AP30:AR30"/>
    <mergeCell ref="AJ31:AL31"/>
    <mergeCell ref="AM31:AO31"/>
    <mergeCell ref="AP31:AR31"/>
    <mergeCell ref="AP27:AR27"/>
    <mergeCell ref="AJ28:AL28"/>
    <mergeCell ref="AM28:AO28"/>
    <mergeCell ref="AP28:AR28"/>
    <mergeCell ref="AJ29:AL29"/>
    <mergeCell ref="AM29:AO29"/>
    <mergeCell ref="AP29:AR29"/>
    <mergeCell ref="AJ22:AL22"/>
    <mergeCell ref="AM22:AO22"/>
    <mergeCell ref="AP22:AR22"/>
    <mergeCell ref="B23:AC23"/>
    <mergeCell ref="AD23:AF23"/>
    <mergeCell ref="AG23:AI23"/>
    <mergeCell ref="AJ23:AR23"/>
    <mergeCell ref="AJ20:AL20"/>
    <mergeCell ref="AM20:AO20"/>
    <mergeCell ref="AP20:AR20"/>
    <mergeCell ref="AJ21:AL21"/>
    <mergeCell ref="AM21:AO21"/>
    <mergeCell ref="AP21:AR21"/>
    <mergeCell ref="AJ18:AL18"/>
    <mergeCell ref="AM18:AO18"/>
    <mergeCell ref="AP18:AR18"/>
    <mergeCell ref="AJ19:AL19"/>
    <mergeCell ref="AM19:AO19"/>
    <mergeCell ref="AP19:AR19"/>
    <mergeCell ref="AJ16:AL16"/>
    <mergeCell ref="AM16:AO16"/>
    <mergeCell ref="AP16:AR16"/>
    <mergeCell ref="AJ17:AL17"/>
    <mergeCell ref="AM17:AO17"/>
    <mergeCell ref="AP17:AR17"/>
    <mergeCell ref="L9:R9"/>
    <mergeCell ref="AJ14:AL14"/>
    <mergeCell ref="AM14:AO14"/>
    <mergeCell ref="AP14:AR14"/>
    <mergeCell ref="AJ15:AL15"/>
    <mergeCell ref="AM15:AO15"/>
    <mergeCell ref="S9:Y9"/>
    <mergeCell ref="Z9:AF9"/>
    <mergeCell ref="AG9:AI9"/>
    <mergeCell ref="AJ9:AL11"/>
    <mergeCell ref="AM9:AO11"/>
    <mergeCell ref="AM12:AO12"/>
    <mergeCell ref="AP12:AR12"/>
    <mergeCell ref="AJ13:AL13"/>
    <mergeCell ref="AM13:AO13"/>
    <mergeCell ref="AP13:AR13"/>
    <mergeCell ref="A9:A24"/>
    <mergeCell ref="B9:B11"/>
    <mergeCell ref="C9:C11"/>
    <mergeCell ref="D9:D11"/>
    <mergeCell ref="E9:K9"/>
    <mergeCell ref="B22:D22"/>
    <mergeCell ref="B24:D24"/>
    <mergeCell ref="AP15:AR15"/>
    <mergeCell ref="AS9:AS11"/>
    <mergeCell ref="AJ12:AL12"/>
    <mergeCell ref="A6:D6"/>
    <mergeCell ref="E6:AA6"/>
    <mergeCell ref="AB6:AS6"/>
    <mergeCell ref="A7:C7"/>
    <mergeCell ref="E7:L7"/>
    <mergeCell ref="M7:V7"/>
    <mergeCell ref="W7:AE7"/>
    <mergeCell ref="AF7:AS7"/>
    <mergeCell ref="AP9:AR11"/>
    <mergeCell ref="A8:L8"/>
    <mergeCell ref="M8:V8"/>
    <mergeCell ref="W8:AE8"/>
    <mergeCell ref="AF8:AS8"/>
    <mergeCell ref="A3:AS3"/>
    <mergeCell ref="AC4:AL4"/>
    <mergeCell ref="A5:D5"/>
    <mergeCell ref="E5:O5"/>
    <mergeCell ref="P5:Y5"/>
    <mergeCell ref="Z5:AS5"/>
  </mergeCells>
  <phoneticPr fontId="6"/>
  <dataValidations count="1">
    <dataValidation type="list" allowBlank="1" showInputMessage="1" showErrorMessage="1" sqref="E5:O5">
      <formula1>"自立生活援助"</formula1>
    </dataValidation>
  </dataValidations>
  <pageMargins left="0.59055118110236227" right="0.39370078740157483" top="0.98425196850393704" bottom="0.98425196850393704" header="0.51181102362204722" footer="0.51181102362204722"/>
  <pageSetup paperSize="9" scale="70"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はじめにお読みください</vt:lpstr>
      <vt:lpstr>調書1-1</vt:lpstr>
      <vt:lpstr>【記載例】調書1-1</vt:lpstr>
      <vt:lpstr>調書1-2</vt:lpstr>
      <vt:lpstr>調書2-1</vt:lpstr>
      <vt:lpstr>調書2-2</vt:lpstr>
      <vt:lpstr>【記載例】調書2</vt:lpstr>
      <vt:lpstr>'【記載例】調書1-1'!Print_Area</vt:lpstr>
      <vt:lpstr>【記載例】調書2!Print_Area</vt:lpstr>
      <vt:lpstr>はじめにお読みください!Print_Area</vt:lpstr>
      <vt:lpstr>'調書1-1'!Print_Area</vt:lpstr>
      <vt:lpstr>'調書1-2'!Print_Area</vt:lpstr>
      <vt:lpstr>'調書2-1'!Print_Area</vt:lpstr>
      <vt:lpstr>'調書2-2'!Print_Area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2021-11-08T06:17:44Z</dcterms:created>
  <dcterms:modified xsi:type="dcterms:W3CDTF">2025-06-16T09:22:50Z</dcterms:modified>
</cp:coreProperties>
</file>