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1.kobe.local\work1\07_福祉局\06_介護保険課\04_地域包括支援係（在宅・予防ライン）\在宅ライン\06_通所A\10_様式\"/>
    </mc:Choice>
  </mc:AlternateContent>
  <bookViews>
    <workbookView xWindow="0" yWindow="650" windowWidth="19200" windowHeight="6050"/>
  </bookViews>
  <sheets>
    <sheet name="利用者リスト" sheetId="14" r:id="rId1"/>
    <sheet name="業務報告書（１）" sheetId="7" r:id="rId2"/>
    <sheet name="業務報告書（２）" sheetId="9" r:id="rId3"/>
    <sheet name="参照シート【触らないで！！】" sheetId="13" r:id="rId4"/>
  </sheets>
  <externalReferences>
    <externalReference r:id="rId5"/>
  </externalReferences>
  <definedNames>
    <definedName name="_xlnm.Print_Area" localSheetId="1">'業務報告書（１）'!$A$1:$N$29</definedName>
    <definedName name="_xlnm.Print_Area" localSheetId="2">'業務報告書（２）'!$A$1:$I$54</definedName>
    <definedName name="_xlnm.Print_Area" localSheetId="0">利用者リスト!$A$1:$T$110</definedName>
    <definedName name="_xlnm.Print_Titles" localSheetId="0">利用者リスト!$1:$8</definedName>
    <definedName name="請求金額">利用者リスト!$J$112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7" l="1"/>
  <c r="A10" i="14"/>
  <c r="K104" i="14" l="1"/>
  <c r="J104" i="14"/>
  <c r="I104" i="14"/>
  <c r="H104" i="14"/>
  <c r="G104" i="14"/>
  <c r="K70" i="14"/>
  <c r="J70" i="14"/>
  <c r="I70" i="14"/>
  <c r="H70" i="14"/>
  <c r="G70" i="14"/>
  <c r="H36" i="14"/>
  <c r="I36" i="14"/>
  <c r="J36" i="14"/>
  <c r="K36" i="14"/>
  <c r="G36" i="14"/>
  <c r="G35" i="14"/>
  <c r="J72" i="14" l="1"/>
  <c r="J106" i="14"/>
  <c r="J38" i="14"/>
  <c r="M101" i="14"/>
  <c r="L101" i="14"/>
  <c r="M100" i="14"/>
  <c r="L100" i="14"/>
  <c r="M99" i="14"/>
  <c r="L99" i="14"/>
  <c r="M98" i="14"/>
  <c r="L98" i="14"/>
  <c r="M97" i="14"/>
  <c r="L97" i="14"/>
  <c r="M96" i="14"/>
  <c r="L96" i="14"/>
  <c r="M95" i="14"/>
  <c r="L95" i="14"/>
  <c r="M94" i="14"/>
  <c r="L94" i="14"/>
  <c r="M93" i="14"/>
  <c r="L93" i="14"/>
  <c r="M92" i="14"/>
  <c r="L92" i="14"/>
  <c r="M91" i="14"/>
  <c r="L91" i="14"/>
  <c r="M90" i="14"/>
  <c r="L90" i="14"/>
  <c r="M89" i="14"/>
  <c r="L89" i="14"/>
  <c r="M88" i="14"/>
  <c r="L88" i="14"/>
  <c r="M87" i="14"/>
  <c r="L87" i="14"/>
  <c r="M86" i="14"/>
  <c r="L86" i="14"/>
  <c r="M85" i="14"/>
  <c r="L85" i="14"/>
  <c r="M84" i="14"/>
  <c r="L84" i="14"/>
  <c r="M83" i="14"/>
  <c r="L83" i="14"/>
  <c r="M82" i="14"/>
  <c r="L82" i="14"/>
  <c r="M81" i="14"/>
  <c r="L81" i="14"/>
  <c r="R81" i="14" s="1"/>
  <c r="M67" i="14"/>
  <c r="L67" i="14"/>
  <c r="M66" i="14"/>
  <c r="L66" i="14"/>
  <c r="M65" i="14"/>
  <c r="L65" i="14"/>
  <c r="M64" i="14"/>
  <c r="L64" i="14"/>
  <c r="M63" i="14"/>
  <c r="L63" i="14"/>
  <c r="M62" i="14"/>
  <c r="L62" i="14"/>
  <c r="M61" i="14"/>
  <c r="L61" i="14"/>
  <c r="M60" i="14"/>
  <c r="L60" i="14"/>
  <c r="M59" i="14"/>
  <c r="L59" i="14"/>
  <c r="M58" i="14"/>
  <c r="L58" i="14"/>
  <c r="M57" i="14"/>
  <c r="L57" i="14"/>
  <c r="M56" i="14"/>
  <c r="L56" i="14"/>
  <c r="M55" i="14"/>
  <c r="L55" i="14"/>
  <c r="M54" i="14"/>
  <c r="L54" i="14"/>
  <c r="M53" i="14"/>
  <c r="L53" i="14"/>
  <c r="M52" i="14"/>
  <c r="L52" i="14"/>
  <c r="M51" i="14"/>
  <c r="L51" i="14"/>
  <c r="M50" i="14"/>
  <c r="L50" i="14"/>
  <c r="M49" i="14"/>
  <c r="L49" i="14"/>
  <c r="M48" i="14"/>
  <c r="L48" i="14"/>
  <c r="M47" i="14"/>
  <c r="L47" i="14"/>
  <c r="R47" i="14" s="1"/>
  <c r="K103" i="14"/>
  <c r="J103" i="14"/>
  <c r="I103" i="14"/>
  <c r="H103" i="14"/>
  <c r="G103" i="14"/>
  <c r="K102" i="14"/>
  <c r="J102" i="14"/>
  <c r="I102" i="14"/>
  <c r="H102" i="14"/>
  <c r="G102" i="14"/>
  <c r="R101" i="14"/>
  <c r="Q101" i="14"/>
  <c r="P101" i="14"/>
  <c r="O101" i="14"/>
  <c r="N101" i="14"/>
  <c r="R100" i="14"/>
  <c r="Q100" i="14"/>
  <c r="P100" i="14"/>
  <c r="O100" i="14"/>
  <c r="N100" i="14"/>
  <c r="R99" i="14"/>
  <c r="Q99" i="14"/>
  <c r="P99" i="14"/>
  <c r="O99" i="14"/>
  <c r="N99" i="14"/>
  <c r="R98" i="14"/>
  <c r="Q98" i="14"/>
  <c r="P98" i="14"/>
  <c r="O98" i="14"/>
  <c r="N98" i="14"/>
  <c r="R97" i="14"/>
  <c r="Q97" i="14"/>
  <c r="P97" i="14"/>
  <c r="O97" i="14"/>
  <c r="N97" i="14"/>
  <c r="R96" i="14"/>
  <c r="Q96" i="14"/>
  <c r="P96" i="14"/>
  <c r="O96" i="14"/>
  <c r="N96" i="14"/>
  <c r="R95" i="14"/>
  <c r="Q95" i="14"/>
  <c r="P95" i="14"/>
  <c r="O95" i="14"/>
  <c r="N95" i="14"/>
  <c r="R94" i="14"/>
  <c r="Q94" i="14"/>
  <c r="P94" i="14"/>
  <c r="O94" i="14"/>
  <c r="N94" i="14"/>
  <c r="R93" i="14"/>
  <c r="Q93" i="14"/>
  <c r="P93" i="14"/>
  <c r="O93" i="14"/>
  <c r="N93" i="14"/>
  <c r="R92" i="14"/>
  <c r="Q92" i="14"/>
  <c r="P92" i="14"/>
  <c r="O92" i="14"/>
  <c r="N92" i="14"/>
  <c r="R91" i="14"/>
  <c r="Q91" i="14"/>
  <c r="P91" i="14"/>
  <c r="O91" i="14"/>
  <c r="N91" i="14"/>
  <c r="R90" i="14"/>
  <c r="Q90" i="14"/>
  <c r="P90" i="14"/>
  <c r="O90" i="14"/>
  <c r="N90" i="14"/>
  <c r="R89" i="14"/>
  <c r="Q89" i="14"/>
  <c r="P89" i="14"/>
  <c r="O89" i="14"/>
  <c r="N89" i="14"/>
  <c r="R88" i="14"/>
  <c r="Q88" i="14"/>
  <c r="P88" i="14"/>
  <c r="O88" i="14"/>
  <c r="N88" i="14"/>
  <c r="R87" i="14"/>
  <c r="Q87" i="14"/>
  <c r="P87" i="14"/>
  <c r="O87" i="14"/>
  <c r="N87" i="14"/>
  <c r="R86" i="14"/>
  <c r="Q86" i="14"/>
  <c r="P86" i="14"/>
  <c r="O86" i="14"/>
  <c r="N86" i="14"/>
  <c r="R85" i="14"/>
  <c r="Q85" i="14"/>
  <c r="P85" i="14"/>
  <c r="O85" i="14"/>
  <c r="N85" i="14"/>
  <c r="R84" i="14"/>
  <c r="Q84" i="14"/>
  <c r="P84" i="14"/>
  <c r="O84" i="14"/>
  <c r="N84" i="14"/>
  <c r="R83" i="14"/>
  <c r="Q83" i="14"/>
  <c r="P83" i="14"/>
  <c r="O83" i="14"/>
  <c r="N83" i="14"/>
  <c r="R82" i="14"/>
  <c r="Q82" i="14"/>
  <c r="P82" i="14"/>
  <c r="O82" i="14"/>
  <c r="N82" i="14"/>
  <c r="K69" i="14"/>
  <c r="J69" i="14"/>
  <c r="I69" i="14"/>
  <c r="H69" i="14"/>
  <c r="G69" i="14"/>
  <c r="K68" i="14"/>
  <c r="J68" i="14"/>
  <c r="I68" i="14"/>
  <c r="H68" i="14"/>
  <c r="G68" i="14"/>
  <c r="R67" i="14"/>
  <c r="Q67" i="14"/>
  <c r="P67" i="14"/>
  <c r="O67" i="14"/>
  <c r="N67" i="14"/>
  <c r="R66" i="14"/>
  <c r="Q66" i="14"/>
  <c r="P66" i="14"/>
  <c r="O66" i="14"/>
  <c r="N66" i="14"/>
  <c r="R65" i="14"/>
  <c r="Q65" i="14"/>
  <c r="P65" i="14"/>
  <c r="O65" i="14"/>
  <c r="N65" i="14"/>
  <c r="R64" i="14"/>
  <c r="Q64" i="14"/>
  <c r="P64" i="14"/>
  <c r="O64" i="14"/>
  <c r="N64" i="14"/>
  <c r="R63" i="14"/>
  <c r="Q63" i="14"/>
  <c r="P63" i="14"/>
  <c r="O63" i="14"/>
  <c r="N63" i="14"/>
  <c r="R62" i="14"/>
  <c r="Q62" i="14"/>
  <c r="P62" i="14"/>
  <c r="O62" i="14"/>
  <c r="N62" i="14"/>
  <c r="R61" i="14"/>
  <c r="Q61" i="14"/>
  <c r="P61" i="14"/>
  <c r="O61" i="14"/>
  <c r="N61" i="14"/>
  <c r="R60" i="14"/>
  <c r="Q60" i="14"/>
  <c r="P60" i="14"/>
  <c r="O60" i="14"/>
  <c r="N60" i="14"/>
  <c r="R59" i="14"/>
  <c r="Q59" i="14"/>
  <c r="P59" i="14"/>
  <c r="O59" i="14"/>
  <c r="N59" i="14"/>
  <c r="R58" i="14"/>
  <c r="Q58" i="14"/>
  <c r="P58" i="14"/>
  <c r="O58" i="14"/>
  <c r="N58" i="14"/>
  <c r="R57" i="14"/>
  <c r="Q57" i="14"/>
  <c r="P57" i="14"/>
  <c r="O57" i="14"/>
  <c r="N57" i="14"/>
  <c r="R56" i="14"/>
  <c r="Q56" i="14"/>
  <c r="P56" i="14"/>
  <c r="O56" i="14"/>
  <c r="N56" i="14"/>
  <c r="R55" i="14"/>
  <c r="Q55" i="14"/>
  <c r="P55" i="14"/>
  <c r="O55" i="14"/>
  <c r="N55" i="14"/>
  <c r="R54" i="14"/>
  <c r="Q54" i="14"/>
  <c r="P54" i="14"/>
  <c r="O54" i="14"/>
  <c r="N54" i="14"/>
  <c r="R53" i="14"/>
  <c r="Q53" i="14"/>
  <c r="P53" i="14"/>
  <c r="O53" i="14"/>
  <c r="N53" i="14"/>
  <c r="R52" i="14"/>
  <c r="Q52" i="14"/>
  <c r="P52" i="14"/>
  <c r="O52" i="14"/>
  <c r="N52" i="14"/>
  <c r="R51" i="14"/>
  <c r="Q51" i="14"/>
  <c r="P51" i="14"/>
  <c r="O51" i="14"/>
  <c r="N51" i="14"/>
  <c r="R50" i="14"/>
  <c r="Q50" i="14"/>
  <c r="P50" i="14"/>
  <c r="O50" i="14"/>
  <c r="N50" i="14"/>
  <c r="R49" i="14"/>
  <c r="Q49" i="14"/>
  <c r="P49" i="14"/>
  <c r="O49" i="14"/>
  <c r="N49" i="14"/>
  <c r="R48" i="14"/>
  <c r="Q48" i="14"/>
  <c r="P48" i="14"/>
  <c r="O48" i="14"/>
  <c r="N48" i="14"/>
  <c r="L33" i="14"/>
  <c r="M33" i="14"/>
  <c r="L30" i="14"/>
  <c r="M32" i="14"/>
  <c r="L32" i="14"/>
  <c r="M31" i="14"/>
  <c r="L31" i="14"/>
  <c r="M30" i="14"/>
  <c r="M29" i="14"/>
  <c r="L29" i="14"/>
  <c r="M28" i="14"/>
  <c r="L28" i="14"/>
  <c r="M27" i="14"/>
  <c r="L27" i="14"/>
  <c r="M26" i="14"/>
  <c r="L26" i="14"/>
  <c r="M25" i="14"/>
  <c r="L25" i="14"/>
  <c r="M24" i="14"/>
  <c r="L24" i="14"/>
  <c r="L21" i="14"/>
  <c r="M23" i="14"/>
  <c r="L23" i="14"/>
  <c r="M22" i="14"/>
  <c r="L22" i="14"/>
  <c r="M21" i="14"/>
  <c r="M20" i="14"/>
  <c r="L20" i="14"/>
  <c r="M19" i="14"/>
  <c r="L19" i="14"/>
  <c r="M18" i="14"/>
  <c r="L18" i="14"/>
  <c r="M17" i="14"/>
  <c r="L17" i="14"/>
  <c r="M16" i="14"/>
  <c r="L16" i="14"/>
  <c r="M15" i="14"/>
  <c r="L15" i="14"/>
  <c r="M14" i="14"/>
  <c r="L14" i="14"/>
  <c r="L13" i="14"/>
  <c r="N13" i="14" s="1"/>
  <c r="M13" i="14"/>
  <c r="L14" i="13"/>
  <c r="S64" i="14" l="1"/>
  <c r="S83" i="14"/>
  <c r="S91" i="14"/>
  <c r="S99" i="14"/>
  <c r="S60" i="14"/>
  <c r="S82" i="14"/>
  <c r="S90" i="14"/>
  <c r="S52" i="14"/>
  <c r="S56" i="14"/>
  <c r="S57" i="14"/>
  <c r="S66" i="14"/>
  <c r="S63" i="14"/>
  <c r="S65" i="14"/>
  <c r="S62" i="14"/>
  <c r="S59" i="14"/>
  <c r="S61" i="14"/>
  <c r="S58" i="14"/>
  <c r="S67" i="14"/>
  <c r="S89" i="14"/>
  <c r="S97" i="14"/>
  <c r="S86" i="14"/>
  <c r="S94" i="14"/>
  <c r="O81" i="14"/>
  <c r="S88" i="14"/>
  <c r="S96" i="14"/>
  <c r="S85" i="14"/>
  <c r="S93" i="14"/>
  <c r="S101" i="14"/>
  <c r="S98" i="14"/>
  <c r="S87" i="14"/>
  <c r="S95" i="14"/>
  <c r="S84" i="14"/>
  <c r="S100" i="14"/>
  <c r="S92" i="14"/>
  <c r="S55" i="14"/>
  <c r="S54" i="14"/>
  <c r="S53" i="14"/>
  <c r="S51" i="14"/>
  <c r="S50" i="14"/>
  <c r="S49" i="14"/>
  <c r="S48" i="14"/>
  <c r="Q47" i="14"/>
  <c r="N81" i="14"/>
  <c r="P81" i="14"/>
  <c r="Q81" i="14"/>
  <c r="N47" i="14"/>
  <c r="O47" i="14"/>
  <c r="P47" i="14"/>
  <c r="F38" i="14"/>
  <c r="H106" i="14" l="1"/>
  <c r="S106" i="14" s="1"/>
  <c r="H72" i="14"/>
  <c r="S72" i="14" s="1"/>
  <c r="S81" i="14"/>
  <c r="S47" i="14"/>
  <c r="E20" i="7"/>
  <c r="A78" i="14" l="1"/>
  <c r="F106" i="14" s="1"/>
  <c r="A44" i="14"/>
  <c r="F72" i="14" s="1"/>
  <c r="B6" i="7" l="1"/>
  <c r="B2" i="9" l="1"/>
  <c r="B3" i="9"/>
  <c r="B7" i="7"/>
  <c r="A39" i="9" l="1"/>
  <c r="A22" i="9"/>
  <c r="A5" i="9"/>
  <c r="A24" i="7"/>
  <c r="A18" i="7"/>
  <c r="A12" i="7"/>
  <c r="J8" i="7" l="1"/>
  <c r="H112" i="14"/>
  <c r="J9" i="7"/>
  <c r="M27" i="7" l="1"/>
  <c r="K27" i="7"/>
  <c r="I27" i="7"/>
  <c r="G27" i="7"/>
  <c r="E27" i="7"/>
  <c r="M26" i="7"/>
  <c r="K26" i="7"/>
  <c r="I26" i="7"/>
  <c r="G26" i="7"/>
  <c r="E26" i="7"/>
  <c r="M21" i="7"/>
  <c r="K21" i="7"/>
  <c r="I21" i="7"/>
  <c r="G21" i="7"/>
  <c r="E21" i="7"/>
  <c r="M20" i="7"/>
  <c r="K20" i="7"/>
  <c r="I20" i="7"/>
  <c r="G20" i="7"/>
  <c r="H34" i="14"/>
  <c r="G14" i="7" s="1"/>
  <c r="I34" i="14"/>
  <c r="I14" i="7" s="1"/>
  <c r="J34" i="14"/>
  <c r="K14" i="7" s="1"/>
  <c r="K34" i="14"/>
  <c r="M14" i="7" s="1"/>
  <c r="G34" i="14"/>
  <c r="E14" i="7" s="1"/>
  <c r="E15" i="7"/>
  <c r="K35" i="14"/>
  <c r="M15" i="7" s="1"/>
  <c r="H35" i="14"/>
  <c r="G15" i="7" s="1"/>
  <c r="I35" i="14"/>
  <c r="I15" i="7" s="1"/>
  <c r="J35" i="14"/>
  <c r="K15" i="7" s="1"/>
  <c r="N33" i="14" l="1"/>
  <c r="O33" i="14"/>
  <c r="P33" i="14"/>
  <c r="Q33" i="14"/>
  <c r="R33" i="14"/>
  <c r="R14" i="14"/>
  <c r="R15" i="14"/>
  <c r="R16" i="14"/>
  <c r="R17" i="14"/>
  <c r="R18" i="14"/>
  <c r="R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S29" i="14" l="1"/>
  <c r="S21" i="14"/>
  <c r="S28" i="14"/>
  <c r="S20" i="14"/>
  <c r="S19" i="14"/>
  <c r="S33" i="14"/>
  <c r="S27" i="14"/>
  <c r="S23" i="14"/>
  <c r="S31" i="14"/>
  <c r="S15" i="14"/>
  <c r="S30" i="14"/>
  <c r="S22" i="14"/>
  <c r="S14" i="14"/>
  <c r="S26" i="14"/>
  <c r="S18" i="14"/>
  <c r="S13" i="14"/>
  <c r="S25" i="14"/>
  <c r="S17" i="14"/>
  <c r="S32" i="14"/>
  <c r="S24" i="14"/>
  <c r="S16" i="14"/>
  <c r="H38" i="14" l="1"/>
  <c r="S38" i="14" s="1"/>
  <c r="J112" i="14" s="1"/>
</calcChain>
</file>

<file path=xl/sharedStrings.xml><?xml version="1.0" encoding="utf-8"?>
<sst xmlns="http://schemas.openxmlformats.org/spreadsheetml/2006/main" count="651" uniqueCount="122">
  <si>
    <t>法人名：</t>
    <rPh sb="0" eb="2">
      <t>ホウジン</t>
    </rPh>
    <rPh sb="2" eb="3">
      <t>メイ</t>
    </rPh>
    <phoneticPr fontId="1"/>
  </si>
  <si>
    <t>月</t>
    <rPh sb="0" eb="1">
      <t>ツキ</t>
    </rPh>
    <phoneticPr fontId="1"/>
  </si>
  <si>
    <t>報告者：</t>
    <rPh sb="0" eb="3">
      <t>ホウコクシャ</t>
    </rPh>
    <phoneticPr fontId="1"/>
  </si>
  <si>
    <t>圏域</t>
    <rPh sb="0" eb="2">
      <t>ケンイキ</t>
    </rPh>
    <phoneticPr fontId="1"/>
  </si>
  <si>
    <t>報告事項・あんしんすこやかセンター等との連携・見学参加者等の様子</t>
    <rPh sb="0" eb="2">
      <t>ホウコク</t>
    </rPh>
    <rPh sb="2" eb="4">
      <t>ジコウ</t>
    </rPh>
    <rPh sb="17" eb="18">
      <t>トウ</t>
    </rPh>
    <rPh sb="20" eb="22">
      <t>レンケイ</t>
    </rPh>
    <rPh sb="23" eb="25">
      <t>ケンガク</t>
    </rPh>
    <rPh sb="25" eb="28">
      <t>サンカシャ</t>
    </rPh>
    <rPh sb="28" eb="29">
      <t>トウ</t>
    </rPh>
    <rPh sb="30" eb="32">
      <t>ヨウス</t>
    </rPh>
    <phoneticPr fontId="1"/>
  </si>
  <si>
    <t>業務報告書【３ヶ月ごと】</t>
    <rPh sb="0" eb="5">
      <t>ギョウムホウコクショ</t>
    </rPh>
    <rPh sb="8" eb="9">
      <t>ゲツ</t>
    </rPh>
    <phoneticPr fontId="1"/>
  </si>
  <si>
    <t>報告する期間</t>
    <rPh sb="0" eb="2">
      <t>ホウコク</t>
    </rPh>
    <rPh sb="4" eb="6">
      <t>キカン</t>
    </rPh>
    <phoneticPr fontId="1"/>
  </si>
  <si>
    <t>第１週</t>
    <rPh sb="0" eb="1">
      <t>ダイ</t>
    </rPh>
    <rPh sb="2" eb="3">
      <t>シュウ</t>
    </rPh>
    <phoneticPr fontId="1"/>
  </si>
  <si>
    <t>第２週</t>
    <rPh sb="0" eb="1">
      <t>ダイ</t>
    </rPh>
    <rPh sb="2" eb="3">
      <t>シュウ</t>
    </rPh>
    <phoneticPr fontId="1"/>
  </si>
  <si>
    <t>第３週</t>
    <rPh sb="0" eb="1">
      <t>ダイ</t>
    </rPh>
    <rPh sb="2" eb="3">
      <t>シュウ</t>
    </rPh>
    <phoneticPr fontId="1"/>
  </si>
  <si>
    <t>第４週</t>
    <rPh sb="0" eb="1">
      <t>ダイ</t>
    </rPh>
    <rPh sb="2" eb="3">
      <t>シュウ</t>
    </rPh>
    <phoneticPr fontId="1"/>
  </si>
  <si>
    <t>第５週</t>
    <rPh sb="0" eb="1">
      <t>ダイ</t>
    </rPh>
    <rPh sb="2" eb="3">
      <t>シュウ</t>
    </rPh>
    <phoneticPr fontId="1"/>
  </si>
  <si>
    <t>プログラムの概要・提供にあたっての工夫</t>
    <rPh sb="6" eb="8">
      <t>ガイヨウ</t>
    </rPh>
    <phoneticPr fontId="1"/>
  </si>
  <si>
    <t>総評・考察・課題</t>
    <rPh sb="0" eb="2">
      <t>ソウヒョウ</t>
    </rPh>
    <rPh sb="3" eb="5">
      <t>コウサツ</t>
    </rPh>
    <rPh sb="6" eb="8">
      <t>カダイ</t>
    </rPh>
    <phoneticPr fontId="1"/>
  </si>
  <si>
    <t>計</t>
    <rPh sb="0" eb="1">
      <t>ケイ</t>
    </rPh>
    <phoneticPr fontId="1"/>
  </si>
  <si>
    <t>記入日：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</si>
  <si>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</si>
  <si>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</si>
  <si>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様式第４号</t>
    <rPh sb="0" eb="2">
      <t>ヨウシキ</t>
    </rPh>
    <rPh sb="2" eb="3">
      <t>ダイ</t>
    </rPh>
    <rPh sb="4" eb="5">
      <t>ゴウ</t>
    </rPh>
    <phoneticPr fontId="1"/>
  </si>
  <si>
    <t>7-9</t>
    <phoneticPr fontId="1"/>
  </si>
  <si>
    <t>レコード番号</t>
    <rPh sb="4" eb="6">
      <t>バンゴウ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</si>
  <si>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</si>
  <si>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</si>
  <si>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セイ</t>
    <phoneticPr fontId="1"/>
  </si>
  <si>
    <t>メイ</t>
    <phoneticPr fontId="1"/>
  </si>
  <si>
    <t>負担割合１割　送迎あり単価</t>
    <rPh sb="0" eb="4">
      <t>フタンワリアイ</t>
    </rPh>
    <rPh sb="5" eb="6">
      <t>ワリ</t>
    </rPh>
    <rPh sb="7" eb="9">
      <t>ソウゲイ</t>
    </rPh>
    <rPh sb="11" eb="13">
      <t>タンカ</t>
    </rPh>
    <phoneticPr fontId="1"/>
  </si>
  <si>
    <t>負担割合２割　送迎あり単価</t>
    <rPh sb="0" eb="4">
      <t>フタンワリアイ</t>
    </rPh>
    <rPh sb="5" eb="6">
      <t>ワリ</t>
    </rPh>
    <rPh sb="7" eb="9">
      <t>ソウゲイ</t>
    </rPh>
    <rPh sb="11" eb="13">
      <t>タンカ</t>
    </rPh>
    <phoneticPr fontId="1"/>
  </si>
  <si>
    <t>負担割合３割　送迎あり単価</t>
    <rPh sb="0" eb="4">
      <t>フタンワリアイ</t>
    </rPh>
    <rPh sb="5" eb="6">
      <t>ワリ</t>
    </rPh>
    <rPh sb="7" eb="9">
      <t>ソウゲイ</t>
    </rPh>
    <rPh sb="11" eb="13">
      <t>タンカ</t>
    </rPh>
    <phoneticPr fontId="1"/>
  </si>
  <si>
    <t>負担割合１割　送迎なし単価</t>
    <rPh sb="0" eb="4">
      <t>フタンワリアイ</t>
    </rPh>
    <rPh sb="5" eb="6">
      <t>ワリ</t>
    </rPh>
    <rPh sb="7" eb="9">
      <t>ソウゲイ</t>
    </rPh>
    <rPh sb="11" eb="13">
      <t>タンカ</t>
    </rPh>
    <phoneticPr fontId="1"/>
  </si>
  <si>
    <t>負担割合２割　送迎なし単価</t>
    <rPh sb="0" eb="4">
      <t>フタンワリアイ</t>
    </rPh>
    <rPh sb="5" eb="6">
      <t>ワリ</t>
    </rPh>
    <rPh sb="7" eb="9">
      <t>ソウゲイ</t>
    </rPh>
    <rPh sb="11" eb="13">
      <t>タンカ</t>
    </rPh>
    <phoneticPr fontId="1"/>
  </si>
  <si>
    <t>負担割合３割　送迎なし単価</t>
    <rPh sb="0" eb="4">
      <t>フタンワリアイ</t>
    </rPh>
    <rPh sb="5" eb="6">
      <t>ワリ</t>
    </rPh>
    <rPh sb="7" eb="9">
      <t>ソウゲイ</t>
    </rPh>
    <rPh sb="11" eb="13">
      <t>タンカ</t>
    </rPh>
    <phoneticPr fontId="1"/>
  </si>
  <si>
    <t>委託料</t>
    <rPh sb="0" eb="3">
      <t>イタクリョウ</t>
    </rPh>
    <phoneticPr fontId="1"/>
  </si>
  <si>
    <t>第1週</t>
    <rPh sb="0" eb="1">
      <t>ダイ</t>
    </rPh>
    <rPh sb="2" eb="3">
      <t>シュウ</t>
    </rPh>
    <phoneticPr fontId="1"/>
  </si>
  <si>
    <t>第2週</t>
    <rPh sb="0" eb="1">
      <t>ダイ</t>
    </rPh>
    <rPh sb="2" eb="3">
      <t>シュウ</t>
    </rPh>
    <phoneticPr fontId="1"/>
  </si>
  <si>
    <t>第3週</t>
    <rPh sb="0" eb="1">
      <t>ダイ</t>
    </rPh>
    <rPh sb="2" eb="3">
      <t>シュウ</t>
    </rPh>
    <phoneticPr fontId="1"/>
  </si>
  <si>
    <t>第4週</t>
    <rPh sb="0" eb="1">
      <t>ダイ</t>
    </rPh>
    <rPh sb="2" eb="3">
      <t>シュウ</t>
    </rPh>
    <phoneticPr fontId="1"/>
  </si>
  <si>
    <t>第5週</t>
    <rPh sb="0" eb="1">
      <t>ダイ</t>
    </rPh>
    <rPh sb="2" eb="3">
      <t>シュウ</t>
    </rPh>
    <phoneticPr fontId="1"/>
  </si>
  <si>
    <t>負担割合</t>
    <rPh sb="0" eb="4">
      <t>フタンワリアイ</t>
    </rPh>
    <phoneticPr fontId="1"/>
  </si>
  <si>
    <t>例</t>
    <rPh sb="0" eb="1">
      <t>レイ</t>
    </rPh>
    <phoneticPr fontId="1"/>
  </si>
  <si>
    <t>◎＝送迎あり出席
○＝送迎なし出席
×＝欠席</t>
    <phoneticPr fontId="1"/>
  </si>
  <si>
    <t>-</t>
  </si>
  <si>
    <t>-</t>
    <phoneticPr fontId="1"/>
  </si>
  <si>
    <t>◎</t>
    <phoneticPr fontId="1"/>
  </si>
  <si>
    <t>○</t>
    <phoneticPr fontId="1"/>
  </si>
  <si>
    <t>×</t>
    <phoneticPr fontId="1"/>
  </si>
  <si>
    <t>負担割合に応じた単価</t>
    <rPh sb="0" eb="4">
      <t>フタンワリアイ</t>
    </rPh>
    <rPh sb="5" eb="6">
      <t>オウ</t>
    </rPh>
    <rPh sb="8" eb="10">
      <t>タンカ</t>
    </rPh>
    <phoneticPr fontId="1"/>
  </si>
  <si>
    <t>送迎あり</t>
    <rPh sb="0" eb="2">
      <t>ソウゲイ</t>
    </rPh>
    <phoneticPr fontId="1"/>
  </si>
  <si>
    <t>送迎なし</t>
    <rPh sb="0" eb="2">
      <t>ソウゲイ</t>
    </rPh>
    <phoneticPr fontId="1"/>
  </si>
  <si>
    <t>委託料（円）</t>
    <rPh sb="0" eb="3">
      <t>イタクリョウ</t>
    </rPh>
    <rPh sb="4" eb="5">
      <t>エン</t>
    </rPh>
    <phoneticPr fontId="1"/>
  </si>
  <si>
    <t>選択
してください</t>
    <rPh sb="0" eb="2">
      <t>センタク</t>
    </rPh>
    <phoneticPr fontId="1"/>
  </si>
  <si>
    <t>１割</t>
    <rPh sb="1" eb="2">
      <t>ワリ</t>
    </rPh>
    <phoneticPr fontId="1"/>
  </si>
  <si>
    <t>２割</t>
    <rPh sb="1" eb="2">
      <t>ワリ</t>
    </rPh>
    <phoneticPr fontId="1"/>
  </si>
  <si>
    <t>３割</t>
    <rPh sb="1" eb="2">
      <t>ワリ</t>
    </rPh>
    <phoneticPr fontId="1"/>
  </si>
  <si>
    <t>太郎</t>
    <rPh sb="0" eb="2">
      <t>タロウ</t>
    </rPh>
    <phoneticPr fontId="1"/>
  </si>
  <si>
    <t>タロウ</t>
    <phoneticPr fontId="1"/>
  </si>
  <si>
    <t>介護</t>
    <rPh sb="0" eb="2">
      <t>カイゴ</t>
    </rPh>
    <phoneticPr fontId="1"/>
  </si>
  <si>
    <t>カイゴ</t>
    <phoneticPr fontId="1"/>
  </si>
  <si>
    <t>◎</t>
  </si>
  <si>
    <t>【単価表】</t>
  </si>
  <si>
    <t>＜専門職の配置がない事業所＞</t>
  </si>
  <si>
    <t>開催１回あたり</t>
  </si>
  <si>
    <t>送迎利用　有</t>
  </si>
  <si>
    <t>送迎利用　無</t>
  </si>
  <si>
    <t>利用者の負担割合が１割</t>
  </si>
  <si>
    <t>利用者の負担割合が２割</t>
  </si>
  <si>
    <t>利用者の負担割合が３割</t>
  </si>
  <si>
    <t>＜専門職の配置がある事業所＞</t>
  </si>
  <si>
    <t>　※専門職とは、機能訓練指導員（理学療法士、作業療法士、言語聴覚士、看護職員（看護師または准看護師）、柔道整復師、はり師及びきゅう師（６ヶ月以上機能訓練指導に従事した経験を有するものに限る））のこと。</t>
  </si>
  <si>
    <t>＜共通＞</t>
  </si>
  <si>
    <t>3,600円／人</t>
  </si>
  <si>
    <t>2,700円／人</t>
  </si>
  <si>
    <t>3,200円／人</t>
  </si>
  <si>
    <t>2,400円／人</t>
  </si>
  <si>
    <t>2,800円／人</t>
  </si>
  <si>
    <t>2,100円／人</t>
  </si>
  <si>
    <t>4,050円／人</t>
  </si>
  <si>
    <t>3,150円／人</t>
  </si>
  <si>
    <t>2,450円／人</t>
  </si>
  <si>
    <t>未実施（参加申込がなかった場合、災害等による中止）</t>
  </si>
  <si>
    <t>7,000円／回</t>
  </si>
  <si>
    <t>月委託料</t>
    <rPh sb="0" eb="1">
      <t>ツキ</t>
    </rPh>
    <rPh sb="1" eb="4">
      <t>イタクリョウ</t>
    </rPh>
    <phoneticPr fontId="1"/>
  </si>
  <si>
    <t>基本チェックリスト＋質問項目集計表</t>
    <phoneticPr fontId="1"/>
  </si>
  <si>
    <t>名称：</t>
    <rPh sb="0" eb="2">
      <t>メイショウ</t>
    </rPh>
    <phoneticPr fontId="1"/>
  </si>
  <si>
    <t>圏域：</t>
    <rPh sb="0" eb="2">
      <t>ケンイキ</t>
    </rPh>
    <phoneticPr fontId="1"/>
  </si>
  <si>
    <t>名称</t>
    <rPh sb="0" eb="2">
      <t>メイショウ</t>
    </rPh>
    <phoneticPr fontId="1"/>
  </si>
  <si>
    <t>３か月</t>
    <rPh sb="2" eb="3">
      <t>ゲツ</t>
    </rPh>
    <phoneticPr fontId="1"/>
  </si>
  <si>
    <t>1-3</t>
    <phoneticPr fontId="1"/>
  </si>
  <si>
    <t>4-6</t>
    <phoneticPr fontId="1"/>
  </si>
  <si>
    <t>7-9</t>
    <phoneticPr fontId="1"/>
  </si>
  <si>
    <t>10-12</t>
    <phoneticPr fontId="1"/>
  </si>
  <si>
    <t>利用者リスト 兼 業務報告書【３ヶ月ごと】</t>
    <rPh sb="7" eb="8">
      <t>ケン</t>
    </rPh>
    <rPh sb="9" eb="11">
      <t>ギョウム</t>
    </rPh>
    <rPh sb="11" eb="14">
      <t>ホウコクショ</t>
    </rPh>
    <rPh sb="17" eb="18">
      <t>ゲツ</t>
    </rPh>
    <phoneticPr fontId="1"/>
  </si>
  <si>
    <t>利用者数</t>
    <rPh sb="3" eb="4">
      <t>スウ</t>
    </rPh>
    <phoneticPr fontId="1"/>
  </si>
  <si>
    <t>利用者数のうち送迎利用者数</t>
    <rPh sb="3" eb="4">
      <t>スウ</t>
    </rPh>
    <rPh sb="7" eb="9">
      <t>ソウゲイ</t>
    </rPh>
    <rPh sb="9" eb="11">
      <t>リヨウ</t>
    </rPh>
    <rPh sb="11" eb="12">
      <t>シャ</t>
    </rPh>
    <rPh sb="12" eb="13">
      <t>スウ</t>
    </rPh>
    <phoneticPr fontId="1"/>
  </si>
  <si>
    <t>（参考）自主事業利用者数</t>
    <rPh sb="1" eb="3">
      <t>サンコウ</t>
    </rPh>
    <rPh sb="4" eb="8">
      <t>ジシュジギョウ</t>
    </rPh>
    <rPh sb="11" eb="12">
      <t>スウ</t>
    </rPh>
    <phoneticPr fontId="1"/>
  </si>
  <si>
    <t>未実施</t>
    <rPh sb="0" eb="3">
      <t>ミジッシ</t>
    </rPh>
    <phoneticPr fontId="1"/>
  </si>
  <si>
    <t>こうべ彩アクティブ六甲道</t>
    <rPh sb="9" eb="12">
      <t>ロッコウミチ</t>
    </rPh>
    <phoneticPr fontId="1"/>
  </si>
  <si>
    <t>こうべ彩アクティブ元町山手</t>
    <rPh sb="9" eb="13">
      <t>モトマチヤマテ</t>
    </rPh>
    <phoneticPr fontId="1"/>
  </si>
  <si>
    <t>こうべ彩アクティブしあわせの村</t>
    <rPh sb="14" eb="15">
      <t>ムラ</t>
    </rPh>
    <phoneticPr fontId="1"/>
  </si>
  <si>
    <t>こうべ彩アクティブ新長田</t>
    <rPh sb="9" eb="12">
      <t>シンナガタ</t>
    </rPh>
    <phoneticPr fontId="1"/>
  </si>
  <si>
    <t>こうべ彩アクティブ高倉台</t>
    <rPh sb="9" eb="12">
      <t>タカクラダイ</t>
    </rPh>
    <phoneticPr fontId="1"/>
  </si>
  <si>
    <t>こうべ彩アクティブ多聞台</t>
    <rPh sb="9" eb="12">
      <t>タモンダイ</t>
    </rPh>
    <phoneticPr fontId="1"/>
  </si>
  <si>
    <t>こうべ彩アクティブ西神中央</t>
    <rPh sb="9" eb="11">
      <t>セイシン</t>
    </rPh>
    <rPh sb="11" eb="13">
      <t>チュウオウ</t>
    </rPh>
    <phoneticPr fontId="1"/>
  </si>
  <si>
    <t>1-1.東灘</t>
    <phoneticPr fontId="1"/>
  </si>
  <si>
    <t>2-1.灘</t>
    <rPh sb="3" eb="4">
      <t>ナダ</t>
    </rPh>
    <phoneticPr fontId="1"/>
  </si>
  <si>
    <t>3-1.中央</t>
    <rPh sb="3" eb="4">
      <t>チュウオウ</t>
    </rPh>
    <phoneticPr fontId="1"/>
  </si>
  <si>
    <t>4-1.兵庫</t>
    <rPh sb="3" eb="4">
      <t>ヒョウゴ</t>
    </rPh>
    <phoneticPr fontId="1"/>
  </si>
  <si>
    <t>5-1.北</t>
    <phoneticPr fontId="1"/>
  </si>
  <si>
    <t>6-1.北神</t>
    <rPh sb="3" eb="4">
      <t>ホクシン</t>
    </rPh>
    <phoneticPr fontId="1"/>
  </si>
  <si>
    <t>7-1.長田</t>
    <rPh sb="3" eb="4">
      <t>ナガタ</t>
    </rPh>
    <phoneticPr fontId="1"/>
  </si>
  <si>
    <t>8-1.須磨</t>
    <rPh sb="3" eb="4">
      <t>スマ</t>
    </rPh>
    <phoneticPr fontId="1"/>
  </si>
  <si>
    <t>9-1.垂水</t>
    <rPh sb="3" eb="4">
      <t>タルミ</t>
    </rPh>
    <phoneticPr fontId="1"/>
  </si>
  <si>
    <t>10-1.西</t>
    <rPh sb="5" eb="6">
      <t>ニシ</t>
    </rPh>
    <phoneticPr fontId="1"/>
  </si>
  <si>
    <t>＋</t>
    <phoneticPr fontId="1"/>
  </si>
  <si>
    <t>＝</t>
    <phoneticPr fontId="1"/>
  </si>
  <si>
    <t>専門職加算：</t>
    <rPh sb="0" eb="5">
      <t>センモンショクカサン</t>
    </rPh>
    <phoneticPr fontId="1"/>
  </si>
  <si>
    <t>あり</t>
    <phoneticPr fontId="1"/>
  </si>
  <si>
    <t>なし</t>
    <phoneticPr fontId="1"/>
  </si>
  <si>
    <t>委託料（加算）</t>
    <rPh sb="0" eb="3">
      <t>イタクリョウ</t>
    </rPh>
    <rPh sb="4" eb="6">
      <t>カサン</t>
    </rPh>
    <phoneticPr fontId="1"/>
  </si>
  <si>
    <t>◎＝送迎あり出席
○＝送迎なし出席
×＝欠席</t>
    <rPh sb="21" eb="22">
      <t>セキ</t>
    </rPh>
    <phoneticPr fontId="1"/>
  </si>
  <si>
    <t>↑金額に誤りがないか見直した上で理由を記載↓</t>
    <rPh sb="1" eb="3">
      <t>キンガク</t>
    </rPh>
    <rPh sb="4" eb="5">
      <t>アヤマ</t>
    </rPh>
    <rPh sb="10" eb="12">
      <t>ミナオ</t>
    </rPh>
    <rPh sb="14" eb="15">
      <t>ウエ</t>
    </rPh>
    <rPh sb="16" eb="18">
      <t>リユウ</t>
    </rPh>
    <rPh sb="19" eb="21">
      <t>キサイ</t>
    </rPh>
    <phoneticPr fontId="1"/>
  </si>
  <si>
    <t>【開催無しor未実施理由】　　　　　　　　　　　　記入例：○日／利用者登録なしにより開催無し、〇日／全員欠席による未実施、〇日／未実施ではなく、インフォーマルサービスの利用者のみで実施、など</t>
    <rPh sb="1" eb="4">
      <t>カイサイナ</t>
    </rPh>
    <rPh sb="7" eb="10">
      <t>ミジッシ</t>
    </rPh>
    <rPh sb="10" eb="12">
      <t>リユウ</t>
    </rPh>
    <rPh sb="25" eb="28">
      <t>キニュウレイ</t>
    </rPh>
    <rPh sb="48" eb="49">
      <t>ニチ</t>
    </rPh>
    <rPh sb="50" eb="52">
      <t>ゼンイン</t>
    </rPh>
    <rPh sb="52" eb="54">
      <t>ケッセキ</t>
    </rPh>
    <rPh sb="57" eb="60">
      <t>ミジッシ</t>
    </rPh>
    <phoneticPr fontId="1"/>
  </si>
  <si>
    <t>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</si>
</sst>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[=1]&quot;〇&quot;;[=2]&quot;×&quot;"/>
    <numFmt numFmtId="178" formatCode="0_);[Red]\(0\)"/>
    <numFmt numFmtId="182" formatCode="#,##0_);[Red]\(#,##0\)"/>
    <numFmt numFmtId="183" formatCode="#,###&quot;円&quot;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Yu Gothic UI Semibold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8"/>
      <color theme="1"/>
      <name val="Yu Gothic UI"/>
      <family val="3"/>
      <charset val="128"/>
    </font>
    <font>
      <b/>
      <sz val="14"/>
      <color theme="1"/>
      <name val="Yu Gothic UI Semibold"/>
      <family val="3"/>
      <charset val="128"/>
    </font>
    <font>
      <sz val="9"/>
      <color theme="1"/>
      <name val="Yu Gothic UI Semibold"/>
      <family val="3"/>
      <charset val="128"/>
    </font>
    <font>
      <sz val="20"/>
      <color theme="1"/>
      <name val="Yu Gothic UI Semibold"/>
      <family val="3"/>
      <charset val="128"/>
    </font>
    <font>
      <sz val="12"/>
      <color theme="1"/>
      <name val="Yu Gothic UI Semibold"/>
      <family val="3"/>
      <charset val="128"/>
    </font>
    <font>
      <b/>
      <sz val="11"/>
      <color theme="1"/>
      <name val="Yu Gothic UI Semibold"/>
      <family val="3"/>
      <charset val="128"/>
    </font>
    <font>
      <b/>
      <sz val="11"/>
      <color rgb="FFFF0000"/>
      <name val="Yu Gothic UI Semibold"/>
      <family val="3"/>
      <charset val="128"/>
    </font>
    <font>
      <b/>
      <sz val="20"/>
      <color theme="1"/>
      <name val="Yu Gothic UI Semibold"/>
      <family val="3"/>
      <charset val="128"/>
    </font>
    <font>
      <sz val="10"/>
      <color theme="1"/>
      <name val="Yu Gothic UI Semibold"/>
      <family val="3"/>
      <charset val="128"/>
    </font>
    <font>
      <sz val="16"/>
      <color theme="1"/>
      <name val="Yu Gothic UI Semibold"/>
      <family val="3"/>
      <charset val="128"/>
    </font>
    <font>
      <sz val="18"/>
      <color theme="1"/>
      <name val="Yu Gothic UI Semibold"/>
      <family val="3"/>
      <charset val="128"/>
    </font>
    <font>
      <sz val="11"/>
      <color rgb="FFFF0000"/>
      <name val="Yu Gothic UI Semibold"/>
      <family val="3"/>
      <charset val="128"/>
    </font>
    <font>
      <sz val="11"/>
      <name val="ＭＳ Ｐゴシック"/>
      <family val="3"/>
      <charset val="128"/>
    </font>
    <font>
      <b/>
      <sz val="16"/>
      <color theme="1"/>
      <name val="Yu Gothic UI Semibold"/>
      <family val="3"/>
      <charset val="128"/>
    </font>
    <font>
      <sz val="12"/>
      <name val="Yu Gothic UI Semibold"/>
      <family val="3"/>
      <charset val="128"/>
    </font>
    <font>
      <b/>
      <sz val="10"/>
      <color theme="1"/>
      <name val="Yu Gothic UI Semibold"/>
      <family val="3"/>
      <charset val="128"/>
    </font>
    <font>
      <b/>
      <sz val="11"/>
      <name val="Yu Gothic UI Semi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15" fillId="0" borderId="0" xfId="0" applyFont="1">
      <alignment vertical="center"/>
    </xf>
    <xf numFmtId="0" fontId="1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8" fillId="0" borderId="0" xfId="0" applyFont="1">
      <alignment vertical="center"/>
    </xf>
    <xf numFmtId="0" fontId="1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vertical="center"/>
    </xf>
    <xf numFmtId="0" fontId="17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16" fillId="0" borderId="0" xfId="0" applyFont="1" applyFill="1" applyAlignment="1">
      <alignment horizontal="center" vertical="center"/>
    </xf>
    <xf numFmtId="0" fontId="4" fillId="0" borderId="0" xfId="0" applyFont="1" applyProtection="1">
      <alignment vertical="center"/>
    </xf>
    <xf numFmtId="0" fontId="4" fillId="0" borderId="0" xfId="0" applyNumberFormat="1" applyFont="1" applyProtection="1">
      <alignment vertical="center"/>
    </xf>
    <xf numFmtId="0" fontId="4" fillId="0" borderId="0" xfId="0" applyNumberFormat="1" applyFont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11" fillId="0" borderId="1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11" fillId="0" borderId="1" xfId="0" applyFont="1" applyBorder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horizontal="right" vertical="center"/>
    </xf>
    <xf numFmtId="0" fontId="11" fillId="0" borderId="1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9" fillId="0" borderId="0" xfId="0" applyNumberFormat="1" applyFont="1" applyBorder="1" applyProtection="1">
      <alignment vertical="center"/>
    </xf>
    <xf numFmtId="0" fontId="10" fillId="0" borderId="1" xfId="0" applyNumberFormat="1" applyFont="1" applyBorder="1" applyAlignment="1" applyProtection="1">
      <alignment horizontal="right" vertical="center"/>
    </xf>
    <xf numFmtId="0" fontId="4" fillId="0" borderId="0" xfId="0" applyNumberFormat="1" applyFont="1" applyBorder="1" applyAlignment="1" applyProtection="1">
      <alignment horizontal="left"/>
    </xf>
    <xf numFmtId="49" fontId="10" fillId="0" borderId="1" xfId="0" applyNumberFormat="1" applyFont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/>
    <xf numFmtId="177" fontId="4" fillId="0" borderId="0" xfId="0" applyNumberFormat="1" applyFont="1" applyProtection="1">
      <alignment vertical="center"/>
    </xf>
    <xf numFmtId="0" fontId="10" fillId="0" borderId="1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/>
    </xf>
    <xf numFmtId="0" fontId="12" fillId="2" borderId="3" xfId="0" applyNumberFormat="1" applyFont="1" applyFill="1" applyBorder="1" applyAlignment="1" applyProtection="1">
      <alignment horizontal="center" vertical="center"/>
    </xf>
    <xf numFmtId="0" fontId="12" fillId="3" borderId="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</xf>
    <xf numFmtId="0" fontId="13" fillId="3" borderId="3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49" fontId="4" fillId="5" borderId="3" xfId="0" applyNumberFormat="1" applyFont="1" applyFill="1" applyBorder="1" applyAlignment="1" applyProtection="1">
      <alignment horizontal="center" vertical="center"/>
    </xf>
    <xf numFmtId="0" fontId="4" fillId="5" borderId="3" xfId="0" applyNumberFormat="1" applyFont="1" applyFill="1" applyBorder="1" applyAlignment="1" applyProtection="1">
      <alignment horizontal="center" vertical="center"/>
    </xf>
    <xf numFmtId="177" fontId="4" fillId="2" borderId="3" xfId="0" applyNumberFormat="1" applyFont="1" applyFill="1" applyBorder="1" applyAlignment="1" applyProtection="1">
      <alignment horizontal="center" vertical="center"/>
    </xf>
    <xf numFmtId="182" fontId="4" fillId="5" borderId="3" xfId="0" applyNumberFormat="1" applyFont="1" applyFill="1" applyBorder="1" applyAlignment="1" applyProtection="1">
      <alignment horizontal="center" vertical="center"/>
    </xf>
    <xf numFmtId="182" fontId="13" fillId="5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182" fontId="4" fillId="0" borderId="3" xfId="0" applyNumberFormat="1" applyFont="1" applyFill="1" applyBorder="1" applyAlignment="1" applyProtection="1">
      <alignment horizontal="center" vertical="center"/>
    </xf>
    <xf numFmtId="182" fontId="13" fillId="0" borderId="3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Protection="1">
      <alignment vertical="center"/>
    </xf>
    <xf numFmtId="0" fontId="4" fillId="0" borderId="0" xfId="0" applyNumberFormat="1" applyFont="1" applyBorder="1" applyAlignment="1" applyProtection="1">
      <alignment vertical="center"/>
    </xf>
    <xf numFmtId="0" fontId="4" fillId="3" borderId="3" xfId="0" applyNumberFormat="1" applyFont="1" applyFill="1" applyBorder="1" applyAlignment="1" applyProtection="1">
      <alignment horizontal="center" vertical="center"/>
    </xf>
    <xf numFmtId="182" fontId="4" fillId="0" borderId="0" xfId="0" applyNumberFormat="1" applyFont="1" applyProtection="1">
      <alignment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182" fontId="13" fillId="0" borderId="0" xfId="0" applyNumberFormat="1" applyFont="1" applyBorder="1" applyProtection="1">
      <alignment vertical="center"/>
    </xf>
    <xf numFmtId="182" fontId="13" fillId="0" borderId="0" xfId="0" applyNumberFormat="1" applyFont="1" applyBorder="1" applyAlignment="1" applyProtection="1">
      <alignment horizontal="right" vertical="center"/>
    </xf>
    <xf numFmtId="183" fontId="13" fillId="0" borderId="20" xfId="0" applyNumberFormat="1" applyFont="1" applyBorder="1" applyAlignment="1" applyProtection="1">
      <alignment horizontal="right" vertical="center"/>
    </xf>
    <xf numFmtId="182" fontId="23" fillId="0" borderId="0" xfId="0" applyNumberFormat="1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4" fillId="0" borderId="0" xfId="0" applyNumberFormat="1" applyFont="1" applyBorder="1" applyProtection="1">
      <alignment vertical="center"/>
    </xf>
    <xf numFmtId="0" fontId="20" fillId="0" borderId="0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left" vertical="center"/>
    </xf>
    <xf numFmtId="0" fontId="12" fillId="3" borderId="15" xfId="0" applyNumberFormat="1" applyFont="1" applyFill="1" applyBorder="1" applyAlignment="1" applyProtection="1">
      <alignment horizontal="center" vertical="center" wrapText="1"/>
    </xf>
    <xf numFmtId="0" fontId="12" fillId="3" borderId="16" xfId="0" applyNumberFormat="1" applyFont="1" applyFill="1" applyBorder="1" applyAlignment="1" applyProtection="1">
      <alignment horizontal="center" vertical="center" wrapText="1"/>
    </xf>
    <xf numFmtId="0" fontId="12" fillId="3" borderId="15" xfId="0" applyNumberFormat="1" applyFont="1" applyFill="1" applyBorder="1" applyAlignment="1" applyProtection="1">
      <alignment horizontal="center" vertical="center"/>
    </xf>
    <xf numFmtId="0" fontId="12" fillId="3" borderId="16" xfId="0" applyNumberFormat="1" applyFont="1" applyFill="1" applyBorder="1" applyAlignment="1" applyProtection="1">
      <alignment horizontal="center" vertical="center"/>
    </xf>
    <xf numFmtId="0" fontId="22" fillId="2" borderId="4" xfId="0" applyNumberFormat="1" applyFont="1" applyFill="1" applyBorder="1" applyAlignment="1" applyProtection="1">
      <alignment horizontal="center" vertical="center"/>
    </xf>
    <xf numFmtId="0" fontId="22" fillId="2" borderId="5" xfId="0" applyNumberFormat="1" applyFont="1" applyFill="1" applyBorder="1" applyAlignment="1" applyProtection="1">
      <alignment horizontal="center" vertical="center"/>
    </xf>
    <xf numFmtId="182" fontId="14" fillId="0" borderId="9" xfId="0" applyNumberFormat="1" applyFont="1" applyBorder="1" applyAlignment="1" applyProtection="1">
      <alignment horizontal="center" vertical="center"/>
    </xf>
    <xf numFmtId="182" fontId="14" fillId="0" borderId="10" xfId="0" applyNumberFormat="1" applyFont="1" applyBorder="1" applyAlignment="1" applyProtection="1">
      <alignment horizontal="center" vertical="center"/>
    </xf>
    <xf numFmtId="182" fontId="14" fillId="0" borderId="11" xfId="0" applyNumberFormat="1" applyFont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/>
    </xf>
    <xf numFmtId="0" fontId="4" fillId="3" borderId="5" xfId="0" applyNumberFormat="1" applyFont="1" applyFill="1" applyBorder="1" applyAlignment="1" applyProtection="1">
      <alignment horizontal="center" vertical="center"/>
    </xf>
    <xf numFmtId="0" fontId="4" fillId="4" borderId="7" xfId="0" applyNumberFormat="1" applyFont="1" applyFill="1" applyBorder="1" applyAlignment="1" applyProtection="1">
      <alignment horizontal="left" vertical="center"/>
    </xf>
    <xf numFmtId="0" fontId="4" fillId="4" borderId="6" xfId="0" applyNumberFormat="1" applyFont="1" applyFill="1" applyBorder="1" applyAlignment="1" applyProtection="1">
      <alignment horizontal="left" vertical="center"/>
    </xf>
    <xf numFmtId="0" fontId="4" fillId="4" borderId="8" xfId="0" applyNumberFormat="1" applyFont="1" applyFill="1" applyBorder="1" applyAlignment="1" applyProtection="1">
      <alignment horizontal="left" vertical="center"/>
    </xf>
    <xf numFmtId="0" fontId="4" fillId="0" borderId="17" xfId="0" applyNumberFormat="1" applyFont="1" applyBorder="1" applyAlignment="1" applyProtection="1">
      <alignment horizontal="left" vertical="center"/>
    </xf>
    <xf numFmtId="0" fontId="4" fillId="0" borderId="18" xfId="0" applyNumberFormat="1" applyFont="1" applyBorder="1" applyAlignment="1" applyProtection="1">
      <alignment horizontal="left" vertical="center"/>
    </xf>
    <xf numFmtId="0" fontId="4" fillId="0" borderId="19" xfId="0" applyNumberFormat="1" applyFont="1" applyBorder="1" applyAlignment="1" applyProtection="1">
      <alignment horizontal="left" vertical="center"/>
    </xf>
    <xf numFmtId="0" fontId="4" fillId="0" borderId="21" xfId="0" applyNumberFormat="1" applyFont="1" applyBorder="1" applyAlignment="1" applyProtection="1">
      <alignment horizontal="left" vertical="center"/>
    </xf>
    <xf numFmtId="0" fontId="4" fillId="0" borderId="22" xfId="0" applyNumberFormat="1" applyFont="1" applyBorder="1" applyAlignment="1" applyProtection="1">
      <alignment horizontal="left" vertical="center"/>
    </xf>
    <xf numFmtId="0" fontId="4" fillId="0" borderId="23" xfId="0" applyNumberFormat="1" applyFont="1" applyBorder="1" applyAlignment="1" applyProtection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178" fontId="16" fillId="0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178" fontId="16" fillId="0" borderId="4" xfId="0" applyNumberFormat="1" applyFont="1" applyFill="1" applyBorder="1" applyAlignment="1">
      <alignment horizontal="center" vertical="center"/>
    </xf>
    <xf numFmtId="178" fontId="16" fillId="0" borderId="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</cellXfs>
  <cellStyles count="5">
    <cellStyle name="パーセント 2" xfId="4"/>
    <cellStyle name="標準" xfId="0" builtinId="0"/>
    <cellStyle name="標準 2" xfId="1"/>
    <cellStyle name="標準 2 2" xfId="3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442;&#29031;&#12471;&#12540;&#12488;&#12304;&#35302;&#12425;&#12394;&#12356;&#12391;&#65281;&#1230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照シート【触らないで！】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12"/>
  <sheetViews>
    <sheetView tabSelected="1" view="pageBreakPreview" zoomScale="80" zoomScaleNormal="100" zoomScaleSheetLayoutView="80" workbookViewId="0">
      <selection activeCell="E6" sqref="E6"/>
    </sheetView>
  </sheetViews>
  <sheetFormatPr defaultColWidth="9" defaultRowHeight="16.5" outlineLevelCol="1" x14ac:dyDescent="0.2"/>
  <cols>
    <col min="1" max="2" width="15.6328125" style="36" customWidth="1"/>
    <col min="3" max="5" width="15.6328125" style="37" customWidth="1"/>
    <col min="6" max="6" width="11.7265625" style="37" customWidth="1" outlineLevel="1"/>
    <col min="7" max="7" width="15.6328125" style="36" customWidth="1"/>
    <col min="8" max="11" width="15.6328125" style="35" customWidth="1"/>
    <col min="12" max="13" width="8.6328125" style="35" hidden="1" customWidth="1"/>
    <col min="14" max="14" width="6.453125" style="35" hidden="1" customWidth="1"/>
    <col min="15" max="18" width="6.7265625" style="35" hidden="1" customWidth="1"/>
    <col min="19" max="19" width="17.08984375" style="35" customWidth="1"/>
    <col min="20" max="20" width="4.26953125" style="35" customWidth="1"/>
    <col min="21" max="21" width="7.36328125" style="35" customWidth="1"/>
    <col min="22" max="22" width="29.7265625" style="35" customWidth="1"/>
    <col min="23" max="23" width="34.26953125" style="35" customWidth="1"/>
    <col min="24" max="16384" width="9" style="35"/>
  </cols>
  <sheetData>
    <row r="1" spans="1:25" x14ac:dyDescent="0.2">
      <c r="A1" s="35" t="s">
        <v>18</v>
      </c>
    </row>
    <row r="2" spans="1:25" ht="25" x14ac:dyDescent="0.2">
      <c r="A2" s="85" t="s">
        <v>90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38"/>
    </row>
    <row r="3" spans="1:25" ht="13.5" customHeight="1" x14ac:dyDescent="0.2"/>
    <row r="4" spans="1:25" ht="30.75" customHeight="1" x14ac:dyDescent="0.2">
      <c r="A4" s="39" t="s">
        <v>83</v>
      </c>
      <c r="B4" s="86"/>
      <c r="C4" s="86"/>
      <c r="D4" s="40"/>
      <c r="E4" s="35"/>
      <c r="F4" s="35"/>
      <c r="G4" s="35"/>
    </row>
    <row r="5" spans="1:25" ht="30.75" customHeight="1" x14ac:dyDescent="0.2">
      <c r="A5" s="41" t="s">
        <v>82</v>
      </c>
      <c r="B5" s="87"/>
      <c r="C5" s="87"/>
      <c r="D5" s="87"/>
      <c r="E5" s="42"/>
      <c r="F5" s="42"/>
      <c r="G5" s="43" t="s">
        <v>0</v>
      </c>
      <c r="H5" s="89"/>
      <c r="I5" s="89"/>
      <c r="J5" s="89"/>
      <c r="K5" s="89"/>
    </row>
    <row r="6" spans="1:25" ht="30.75" customHeight="1" x14ac:dyDescent="0.2">
      <c r="A6" s="39" t="s">
        <v>114</v>
      </c>
      <c r="B6" s="44"/>
      <c r="C6" s="45"/>
      <c r="D6" s="46"/>
      <c r="E6" s="46"/>
      <c r="G6" s="43" t="s">
        <v>2</v>
      </c>
      <c r="H6" s="88"/>
      <c r="I6" s="88"/>
      <c r="J6" s="88"/>
      <c r="K6" s="88"/>
    </row>
    <row r="7" spans="1:25" ht="16.5" customHeight="1" x14ac:dyDescent="0.2">
      <c r="A7" s="47"/>
      <c r="B7" s="47"/>
      <c r="C7" s="46"/>
      <c r="D7" s="46"/>
      <c r="E7" s="46"/>
    </row>
    <row r="8" spans="1:25" ht="30.75" customHeight="1" x14ac:dyDescent="0.45">
      <c r="A8" s="48">
        <v>2026</v>
      </c>
      <c r="B8" s="49" t="s">
        <v>16</v>
      </c>
      <c r="C8" s="50" t="s">
        <v>121</v>
      </c>
      <c r="D8" s="51" t="s">
        <v>1</v>
      </c>
      <c r="E8" s="46"/>
      <c r="G8" s="35"/>
      <c r="O8" s="52"/>
    </row>
    <row r="9" spans="1:25" ht="13.5" customHeight="1" x14ac:dyDescent="0.2"/>
    <row r="10" spans="1:25" ht="28.5" customHeight="1" x14ac:dyDescent="0.45">
      <c r="A10" s="53" t="str">
        <f>IF(C8="7-9","7",IF(C8="10-12","10",IF(C8="1-3","1",IF(C8="4-6","4",""))))</f>
        <v>7</v>
      </c>
      <c r="B10" s="54" t="s">
        <v>1</v>
      </c>
      <c r="C10" s="53"/>
      <c r="D10" s="54"/>
    </row>
    <row r="11" spans="1:25" ht="15" customHeight="1" x14ac:dyDescent="0.2">
      <c r="A11" s="90" t="s">
        <v>20</v>
      </c>
      <c r="B11" s="92" t="s">
        <v>21</v>
      </c>
      <c r="C11" s="92" t="s">
        <v>22</v>
      </c>
      <c r="D11" s="90" t="s">
        <v>23</v>
      </c>
      <c r="E11" s="90" t="s">
        <v>24</v>
      </c>
      <c r="F11" s="55" t="s">
        <v>37</v>
      </c>
      <c r="G11" s="56" t="s">
        <v>32</v>
      </c>
      <c r="H11" s="56" t="s">
        <v>33</v>
      </c>
      <c r="I11" s="56" t="s">
        <v>34</v>
      </c>
      <c r="J11" s="56" t="s">
        <v>35</v>
      </c>
      <c r="K11" s="56" t="s">
        <v>36</v>
      </c>
      <c r="L11" s="94" t="s">
        <v>45</v>
      </c>
      <c r="M11" s="95"/>
      <c r="N11" s="56" t="s">
        <v>32</v>
      </c>
      <c r="O11" s="56" t="s">
        <v>33</v>
      </c>
      <c r="P11" s="56" t="s">
        <v>34</v>
      </c>
      <c r="Q11" s="56" t="s">
        <v>35</v>
      </c>
      <c r="R11" s="56" t="s">
        <v>36</v>
      </c>
      <c r="S11" s="56" t="s">
        <v>14</v>
      </c>
      <c r="V11" s="35" t="s">
        <v>58</v>
      </c>
    </row>
    <row r="12" spans="1:25" ht="49.5" customHeight="1" x14ac:dyDescent="0.2">
      <c r="A12" s="91"/>
      <c r="B12" s="93"/>
      <c r="C12" s="93"/>
      <c r="D12" s="91"/>
      <c r="E12" s="91"/>
      <c r="F12" s="57" t="s">
        <v>49</v>
      </c>
      <c r="G12" s="58" t="s">
        <v>39</v>
      </c>
      <c r="H12" s="58" t="s">
        <v>39</v>
      </c>
      <c r="I12" s="58" t="s">
        <v>39</v>
      </c>
      <c r="J12" s="58" t="s">
        <v>39</v>
      </c>
      <c r="K12" s="58" t="s">
        <v>118</v>
      </c>
      <c r="L12" s="57" t="s">
        <v>46</v>
      </c>
      <c r="M12" s="57" t="s">
        <v>47</v>
      </c>
      <c r="N12" s="58" t="s">
        <v>31</v>
      </c>
      <c r="O12" s="58" t="s">
        <v>31</v>
      </c>
      <c r="P12" s="58" t="s">
        <v>31</v>
      </c>
      <c r="Q12" s="58" t="s">
        <v>31</v>
      </c>
      <c r="R12" s="58" t="s">
        <v>31</v>
      </c>
      <c r="S12" s="59" t="s">
        <v>48</v>
      </c>
      <c r="T12" s="60"/>
      <c r="U12" s="61"/>
    </row>
    <row r="13" spans="1:25" ht="15" customHeight="1" x14ac:dyDescent="0.2">
      <c r="A13" s="62" t="s">
        <v>38</v>
      </c>
      <c r="B13" s="63" t="s">
        <v>55</v>
      </c>
      <c r="C13" s="63" t="s">
        <v>53</v>
      </c>
      <c r="D13" s="63" t="s">
        <v>56</v>
      </c>
      <c r="E13" s="63" t="s">
        <v>54</v>
      </c>
      <c r="F13" s="64" t="s">
        <v>50</v>
      </c>
      <c r="G13" s="62" t="s">
        <v>57</v>
      </c>
      <c r="H13" s="62" t="s">
        <v>57</v>
      </c>
      <c r="I13" s="62" t="s">
        <v>57</v>
      </c>
      <c r="J13" s="62" t="s">
        <v>57</v>
      </c>
      <c r="K13" s="62" t="s">
        <v>57</v>
      </c>
      <c r="L13" s="65">
        <f>IF(AND(B6="あり",F13="１割"),'参照シート【触らないで！！】'!$E$2,IF(AND(B6="あり",F13="２割"),'参照シート【触らないで！！】'!$F$2,IF(AND(B6="あり",F13="３割"),'参照シート【触らないで！！】'!$G$2,IF(AND(B6="なし",F13="１割"),'参照シート【触らないで！！】'!$E$3,IF(AND(B6="なし",F13="２割"),'参照シート【触らないで！！】'!$F$3,IF(AND(B6="なし",F13="３割"),'参照シート【触らないで！！】'!$G$3,0))))))</f>
        <v>0</v>
      </c>
      <c r="M13" s="65">
        <f>IF(AND(B6="あり",F13="１割"),'参照シート【触らないで！！】'!$H$2,IF(AND(B6="あり",F13="２割"),'参照シート【触らないで！！】'!$I$2,IF(AND(B6="あり",F13="３割"),'参照シート【触らないで！！】'!$J$2,IF(AND(B6="なし",F13="１割"),'参照シート【触らないで！！】'!$H$3,IF(AND(B6="なし",F13="２割"),'参照シート【触らないで！！】'!$I$3,IF(AND(B6="なし",F13="３割"),'参照シート【触らないで！！】'!$J$3,0))))))</f>
        <v>0</v>
      </c>
      <c r="N13" s="65">
        <f>IF(G13="◎",L13,IF(G13="○",M13,"0"))</f>
        <v>0</v>
      </c>
      <c r="O13" s="65">
        <f t="shared" ref="O13:O33" si="0">IF(H13="◎",L13,IF(H13="○",M13,"0"))</f>
        <v>0</v>
      </c>
      <c r="P13" s="65">
        <f t="shared" ref="P13:P33" si="1">IF(I13="◎",L13,IF(I13="○",M13,"0"))</f>
        <v>0</v>
      </c>
      <c r="Q13" s="65">
        <f t="shared" ref="Q13:Q33" si="2">IF(J13="◎",L13,IF(J13="○",M13,"0"))</f>
        <v>0</v>
      </c>
      <c r="R13" s="65">
        <f t="shared" ref="R13:R33" si="3">IF(K13="◎",L13,IF(K13="○",M13,"0"))</f>
        <v>0</v>
      </c>
      <c r="S13" s="66">
        <f>SUM(N13:R13)</f>
        <v>0</v>
      </c>
      <c r="V13" s="35" t="s">
        <v>59</v>
      </c>
    </row>
    <row r="14" spans="1:25" ht="15" customHeight="1" x14ac:dyDescent="0.2">
      <c r="A14" s="67"/>
      <c r="B14" s="68"/>
      <c r="C14" s="68"/>
      <c r="D14" s="68"/>
      <c r="E14" s="68"/>
      <c r="F14" s="64" t="s">
        <v>40</v>
      </c>
      <c r="G14" s="69" t="s">
        <v>40</v>
      </c>
      <c r="H14" s="69" t="s">
        <v>40</v>
      </c>
      <c r="I14" s="69" t="s">
        <v>40</v>
      </c>
      <c r="J14" s="69" t="s">
        <v>40</v>
      </c>
      <c r="K14" s="69" t="s">
        <v>40</v>
      </c>
      <c r="L14" s="70">
        <f>IF(AND(B6="あり",F14="１割"),'参照シート【触らないで！！】'!$E$2,IF(AND(B6="あり",F14="２割"),'参照シート【触らないで！！】'!$F$2,IF(AND(B6="あり",F14="３割"),'参照シート【触らないで！！】'!$G$2,IF(AND(B6="なし",F14="１割"),'参照シート【触らないで！！】'!$E$3,IF(AND(B6="なし",F14="２割"),'参照シート【触らないで！！】'!$F$3,IF(AND(B6="なし",F14="３割"),'参照シート【触らないで！！】'!$G$3,0))))))</f>
        <v>0</v>
      </c>
      <c r="M14" s="70">
        <f>IF(AND(B6="あり",F14="１割"),'参照シート【触らないで！！】'!$H$2,IF(AND(B6="あり",F14="２割"),'参照シート【触らないで！！】'!$I$2,IF(AND(B6="あり",F14="３割"),'参照シート【触らないで！！】'!$J$2,IF(AND(B6="なし",F14="１割"),'参照シート【触らないで！！】'!$H$3,IF(AND(B6="なし",F14="２割"),'参照シート【触らないで！！】'!$I$3,IF(AND(B6="なし",F14="３割"),'参照シート【触らないで！！】'!$J$3,0))))))</f>
        <v>0</v>
      </c>
      <c r="N14" s="70" t="str">
        <f t="shared" ref="N14:N33" si="4">IF(G14="◎",L14,IF(G14="○",M14,"0"))</f>
        <v>0</v>
      </c>
      <c r="O14" s="70" t="str">
        <f t="shared" si="0"/>
        <v>0</v>
      </c>
      <c r="P14" s="70" t="str">
        <f t="shared" si="1"/>
        <v>0</v>
      </c>
      <c r="Q14" s="70" t="str">
        <f t="shared" si="2"/>
        <v>0</v>
      </c>
      <c r="R14" s="70" t="str">
        <f t="shared" si="3"/>
        <v>0</v>
      </c>
      <c r="S14" s="71">
        <f t="shared" ref="S14:S32" si="5">SUM(N14:R14)</f>
        <v>0</v>
      </c>
      <c r="V14" s="72" t="s">
        <v>60</v>
      </c>
      <c r="W14" s="72" t="s">
        <v>61</v>
      </c>
      <c r="X14" s="72" t="s">
        <v>62</v>
      </c>
      <c r="Y14" s="72"/>
    </row>
    <row r="15" spans="1:25" ht="15" customHeight="1" x14ac:dyDescent="0.2">
      <c r="A15" s="67"/>
      <c r="B15" s="68"/>
      <c r="C15" s="68"/>
      <c r="D15" s="68"/>
      <c r="E15" s="68"/>
      <c r="F15" s="64" t="s">
        <v>40</v>
      </c>
      <c r="G15" s="69" t="s">
        <v>40</v>
      </c>
      <c r="H15" s="69" t="s">
        <v>40</v>
      </c>
      <c r="I15" s="69" t="s">
        <v>40</v>
      </c>
      <c r="J15" s="69" t="s">
        <v>40</v>
      </c>
      <c r="K15" s="69" t="s">
        <v>40</v>
      </c>
      <c r="L15" s="70">
        <f>IF(AND(B6="あり",F15="１割"),'参照シート【触らないで！！】'!$E$2,IF(AND(B6="あり",F15="２割"),'参照シート【触らないで！！】'!$F$2,IF(AND(B6="あり",F15="３割"),'参照シート【触らないで！！】'!$G$2,IF(AND(B6="なし",F15="１割"),'参照シート【触らないで！！】'!$E$3,IF(AND(B6="なし",F15="２割"),'参照シート【触らないで！！】'!$F$3,IF(AND(B6="なし",F15="３割"),'参照シート【触らないで！！】'!$G$3,0))))))</f>
        <v>0</v>
      </c>
      <c r="M15" s="70">
        <f>IF(AND(B6="あり",F15="１割"),'参照シート【触らないで！！】'!$H$2,IF(AND(B6="あり",F15="２割"),'参照シート【触らないで！！】'!$I$2,IF(AND(B6="あり",F15="３割"),'参照シート【触らないで！！】'!$J$2,IF(AND(B6="なし",F15="１割"),'参照シート【触らないで！！】'!$H$3,IF(AND(B6="なし",F15="２割"),'参照シート【触らないで！！】'!$I$3,IF(AND(B6="なし",F15="３割"),'参照シート【触らないで！！】'!$J$3,0))))))</f>
        <v>0</v>
      </c>
      <c r="N15" s="70" t="str">
        <f t="shared" si="4"/>
        <v>0</v>
      </c>
      <c r="O15" s="70" t="str">
        <f t="shared" si="0"/>
        <v>0</v>
      </c>
      <c r="P15" s="70" t="str">
        <f t="shared" si="1"/>
        <v>0</v>
      </c>
      <c r="Q15" s="70" t="str">
        <f t="shared" si="2"/>
        <v>0</v>
      </c>
      <c r="R15" s="70" t="str">
        <f t="shared" si="3"/>
        <v>0</v>
      </c>
      <c r="S15" s="71">
        <f t="shared" si="5"/>
        <v>0</v>
      </c>
      <c r="V15" s="72" t="s">
        <v>63</v>
      </c>
      <c r="W15" s="72" t="s">
        <v>69</v>
      </c>
      <c r="X15" s="72" t="s">
        <v>70</v>
      </c>
      <c r="Y15" s="72"/>
    </row>
    <row r="16" spans="1:25" ht="15" customHeight="1" x14ac:dyDescent="0.2">
      <c r="A16" s="67"/>
      <c r="B16" s="68"/>
      <c r="C16" s="68"/>
      <c r="D16" s="68"/>
      <c r="E16" s="68"/>
      <c r="F16" s="64" t="s">
        <v>40</v>
      </c>
      <c r="G16" s="69" t="s">
        <v>40</v>
      </c>
      <c r="H16" s="69" t="s">
        <v>40</v>
      </c>
      <c r="I16" s="69" t="s">
        <v>40</v>
      </c>
      <c r="J16" s="69" t="s">
        <v>40</v>
      </c>
      <c r="K16" s="69" t="s">
        <v>40</v>
      </c>
      <c r="L16" s="70">
        <f>IF(AND(B6="あり",F16="１割"),'参照シート【触らないで！！】'!$E$2,IF(AND(B6="あり",F16="２割"),'参照シート【触らないで！！】'!$F$2,IF(AND(B6="あり",F16="３割"),'参照シート【触らないで！！】'!$G$2,IF(AND(B6="なし",F16="１割"),'参照シート【触らないで！！】'!$E$3,IF(AND(B6="なし",F16="２割"),'参照シート【触らないで！！】'!$F$3,IF(AND(B6="なし",F16="３割"),'参照シート【触らないで！！】'!$G$3,0))))))</f>
        <v>0</v>
      </c>
      <c r="M16" s="70">
        <f>IF(AND(B6="あり",F16="１割"),'参照シート【触らないで！！】'!$H$2,IF(AND(B6="あり",F16="２割"),'参照シート【触らないで！！】'!$I$2,IF(AND(B6="あり",F16="３割"),'参照シート【触らないで！！】'!$J$2,IF(AND(B6="なし",F16="１割"),'参照シート【触らないで！！】'!$H$3,IF(AND(B6="なし",F16="２割"),'参照シート【触らないで！！】'!$I$3,IF(AND(B6="なし",F16="３割"),'参照シート【触らないで！！】'!$J$3,0))))))</f>
        <v>0</v>
      </c>
      <c r="N16" s="70" t="str">
        <f t="shared" si="4"/>
        <v>0</v>
      </c>
      <c r="O16" s="70" t="str">
        <f t="shared" si="0"/>
        <v>0</v>
      </c>
      <c r="P16" s="70" t="str">
        <f t="shared" si="1"/>
        <v>0</v>
      </c>
      <c r="Q16" s="70" t="str">
        <f t="shared" si="2"/>
        <v>0</v>
      </c>
      <c r="R16" s="70" t="str">
        <f t="shared" si="3"/>
        <v>0</v>
      </c>
      <c r="S16" s="71">
        <f t="shared" si="5"/>
        <v>0</v>
      </c>
      <c r="V16" s="72" t="s">
        <v>64</v>
      </c>
      <c r="W16" s="72" t="s">
        <v>71</v>
      </c>
      <c r="X16" s="72" t="s">
        <v>72</v>
      </c>
      <c r="Y16" s="72"/>
    </row>
    <row r="17" spans="1:25" ht="15" customHeight="1" x14ac:dyDescent="0.2">
      <c r="A17" s="67"/>
      <c r="B17" s="68"/>
      <c r="C17" s="68"/>
      <c r="D17" s="68"/>
      <c r="E17" s="68"/>
      <c r="F17" s="64" t="s">
        <v>40</v>
      </c>
      <c r="G17" s="69" t="s">
        <v>40</v>
      </c>
      <c r="H17" s="69" t="s">
        <v>40</v>
      </c>
      <c r="I17" s="69" t="s">
        <v>40</v>
      </c>
      <c r="J17" s="69" t="s">
        <v>40</v>
      </c>
      <c r="K17" s="69" t="s">
        <v>40</v>
      </c>
      <c r="L17" s="70">
        <f>IF(AND(B6="あり",F17="１割"),'参照シート【触らないで！！】'!$E$2,IF(AND(B6="あり",F17="２割"),'参照シート【触らないで！！】'!$F$2,IF(AND(B6="あり",F17="３割"),'参照シート【触らないで！！】'!$G$2,IF(AND(B6="なし",F17="１割"),'参照シート【触らないで！！】'!$E$3,IF(AND(B6="なし",F17="２割"),'参照シート【触らないで！！】'!$F$3,IF(AND(B6="なし",F17="３割"),'参照シート【触らないで！！】'!$G$3,0))))))</f>
        <v>0</v>
      </c>
      <c r="M17" s="70">
        <f>IF(AND(B6="あり",F17="１割"),'参照シート【触らないで！！】'!$H$2,IF(AND(B6="あり",F17="２割"),'参照シート【触らないで！！】'!$I$2,IF(AND(B6="あり",F17="３割"),'参照シート【触らないで！！】'!$J$2,IF(AND(B6="なし",F17="１割"),'参照シート【触らないで！！】'!$H$3,IF(AND(B6="なし",F17="２割"),'参照シート【触らないで！！】'!$I$3,IF(AND(B6="なし",F17="３割"),'参照シート【触らないで！！】'!$J$3,0))))))</f>
        <v>0</v>
      </c>
      <c r="N17" s="70" t="str">
        <f t="shared" si="4"/>
        <v>0</v>
      </c>
      <c r="O17" s="70" t="str">
        <f t="shared" si="0"/>
        <v>0</v>
      </c>
      <c r="P17" s="70" t="str">
        <f t="shared" si="1"/>
        <v>0</v>
      </c>
      <c r="Q17" s="70" t="str">
        <f t="shared" si="2"/>
        <v>0</v>
      </c>
      <c r="R17" s="70" t="str">
        <f t="shared" si="3"/>
        <v>0</v>
      </c>
      <c r="S17" s="71">
        <f t="shared" si="5"/>
        <v>0</v>
      </c>
      <c r="V17" s="72" t="s">
        <v>65</v>
      </c>
      <c r="W17" s="72" t="s">
        <v>73</v>
      </c>
      <c r="X17" s="72" t="s">
        <v>74</v>
      </c>
      <c r="Y17" s="72"/>
    </row>
    <row r="18" spans="1:25" ht="15" customHeight="1" x14ac:dyDescent="0.2">
      <c r="A18" s="67"/>
      <c r="B18" s="68"/>
      <c r="C18" s="68"/>
      <c r="D18" s="68"/>
      <c r="E18" s="68"/>
      <c r="F18" s="64" t="s">
        <v>40</v>
      </c>
      <c r="G18" s="69" t="s">
        <v>40</v>
      </c>
      <c r="H18" s="69" t="s">
        <v>40</v>
      </c>
      <c r="I18" s="69" t="s">
        <v>40</v>
      </c>
      <c r="J18" s="69" t="s">
        <v>40</v>
      </c>
      <c r="K18" s="69" t="s">
        <v>40</v>
      </c>
      <c r="L18" s="70">
        <f>IF(AND(B6="あり",F18="１割"),'参照シート【触らないで！！】'!$E$2,IF(AND(B6="あり",F18="２割"),'参照シート【触らないで！！】'!$F$2,IF(AND(B6="あり",F18="３割"),'参照シート【触らないで！！】'!$G$2,IF(AND(B6="なし",F18="１割"),'参照シート【触らないで！！】'!$E$3,IF(AND(B6="なし",F18="２割"),'参照シート【触らないで！！】'!$F$3,IF(AND(B6="なし",F18="３割"),'参照シート【触らないで！！】'!$G$3,0))))))</f>
        <v>0</v>
      </c>
      <c r="M18" s="70">
        <f>IF(AND(B6="あり",F18="１割"),'参照シート【触らないで！！】'!$H$2,IF(AND(B6="あり",F18="２割"),'参照シート【触らないで！！】'!$I$2,IF(AND(B6="あり",F18="３割"),'参照シート【触らないで！！】'!$J$2,IF(AND(B6="なし",F18="１割"),'参照シート【触らないで！！】'!$H$3,IF(AND(B6="なし",F18="２割"),'参照シート【触らないで！！】'!$I$3,IF(AND(B6="なし",F18="３割"),'参照シート【触らないで！！】'!$J$3,0))))))</f>
        <v>0</v>
      </c>
      <c r="N18" s="70" t="str">
        <f t="shared" si="4"/>
        <v>0</v>
      </c>
      <c r="O18" s="70" t="str">
        <f t="shared" si="0"/>
        <v>0</v>
      </c>
      <c r="P18" s="70" t="str">
        <f t="shared" si="1"/>
        <v>0</v>
      </c>
      <c r="Q18" s="70" t="str">
        <f t="shared" si="2"/>
        <v>0</v>
      </c>
      <c r="R18" s="70" t="str">
        <f t="shared" si="3"/>
        <v>0</v>
      </c>
      <c r="S18" s="71">
        <f t="shared" si="5"/>
        <v>0</v>
      </c>
      <c r="V18" s="35" t="s">
        <v>66</v>
      </c>
    </row>
    <row r="19" spans="1:25" ht="15" customHeight="1" x14ac:dyDescent="0.2">
      <c r="A19" s="67"/>
      <c r="B19" s="68"/>
      <c r="C19" s="68"/>
      <c r="D19" s="68"/>
      <c r="E19" s="68"/>
      <c r="F19" s="64" t="s">
        <v>40</v>
      </c>
      <c r="G19" s="69" t="s">
        <v>40</v>
      </c>
      <c r="H19" s="69" t="s">
        <v>40</v>
      </c>
      <c r="I19" s="69" t="s">
        <v>40</v>
      </c>
      <c r="J19" s="69" t="s">
        <v>40</v>
      </c>
      <c r="K19" s="69" t="s">
        <v>40</v>
      </c>
      <c r="L19" s="70">
        <f>IF(AND(B6="あり",F19="１割"),'参照シート【触らないで！！】'!$E$2,IF(AND(B6="あり",F19="２割"),'参照シート【触らないで！！】'!$F$2,IF(AND(B6="あり",F19="３割"),'参照シート【触らないで！！】'!$G$2,IF(AND(B6="なし",F19="１割"),'参照シート【触らないで！！】'!$E$3,IF(AND(B6="なし",F19="２割"),'参照シート【触らないで！！】'!$F$3,IF(AND(B6="なし",F19="３割"),'参照シート【触らないで！！】'!$G$3,0))))))</f>
        <v>0</v>
      </c>
      <c r="M19" s="70">
        <f>IF(AND(B6="あり",F19="１割"),'参照シート【触らないで！！】'!$H$2,IF(AND(B6="あり",F19="２割"),'参照シート【触らないで！！】'!$I$2,IF(AND(B6="あり",F19="３割"),'参照シート【触らないで！！】'!$J$2,IF(AND(B6="なし",F19="１割"),'参照シート【触らないで！！】'!$H$3,IF(AND(B6="なし",F19="２割"),'参照シート【触らないで！！】'!$I$3,IF(AND(B6="なし",F19="３割"),'参照シート【触らないで！！】'!$J$3,0))))))</f>
        <v>0</v>
      </c>
      <c r="N19" s="70" t="str">
        <f t="shared" si="4"/>
        <v>0</v>
      </c>
      <c r="O19" s="70" t="str">
        <f t="shared" si="0"/>
        <v>0</v>
      </c>
      <c r="P19" s="70" t="str">
        <f t="shared" si="1"/>
        <v>0</v>
      </c>
      <c r="Q19" s="70" t="str">
        <f t="shared" si="2"/>
        <v>0</v>
      </c>
      <c r="R19" s="70" t="str">
        <f t="shared" si="3"/>
        <v>0</v>
      </c>
      <c r="S19" s="71">
        <f t="shared" si="5"/>
        <v>0</v>
      </c>
      <c r="V19" s="72" t="s">
        <v>60</v>
      </c>
      <c r="W19" s="72" t="s">
        <v>61</v>
      </c>
      <c r="X19" s="72" t="s">
        <v>62</v>
      </c>
      <c r="Y19" s="72"/>
    </row>
    <row r="20" spans="1:25" ht="15" customHeight="1" x14ac:dyDescent="0.2">
      <c r="A20" s="67"/>
      <c r="B20" s="68"/>
      <c r="C20" s="68"/>
      <c r="D20" s="68"/>
      <c r="E20" s="68"/>
      <c r="F20" s="64" t="s">
        <v>40</v>
      </c>
      <c r="G20" s="69" t="s">
        <v>40</v>
      </c>
      <c r="H20" s="69" t="s">
        <v>40</v>
      </c>
      <c r="I20" s="69" t="s">
        <v>40</v>
      </c>
      <c r="J20" s="69" t="s">
        <v>40</v>
      </c>
      <c r="K20" s="69" t="s">
        <v>40</v>
      </c>
      <c r="L20" s="70">
        <f>IF(AND(B6="あり",F20="１割"),'参照シート【触らないで！！】'!$E$2,IF(AND(B6="あり",F20="２割"),'参照シート【触らないで！！】'!$F$2,IF(AND(B6="あり",F20="３割"),'参照シート【触らないで！！】'!$G$2,IF(AND(B6="なし",F20="１割"),'参照シート【触らないで！！】'!$E$3,IF(AND(B6="なし",F20="２割"),'参照シート【触らないで！！】'!$F$3,IF(AND(B6="なし",F20="３割"),'参照シート【触らないで！！】'!$G$3,0))))))</f>
        <v>0</v>
      </c>
      <c r="M20" s="70">
        <f>IF(AND(B6="あり",F20="１割"),'参照シート【触らないで！！】'!$H$2,IF(AND(B6="あり",F20="２割"),'参照シート【触らないで！！】'!$I$2,IF(AND(B6="あり",F20="３割"),'参照シート【触らないで！！】'!$J$2,IF(AND(B6="なし",F20="１割"),'参照シート【触らないで！！】'!$H$3,IF(AND(B6="なし",F20="２割"),'参照シート【触らないで！！】'!$I$3,IF(AND(B6="なし",F20="３割"),'参照シート【触らないで！！】'!$J$3,0))))))</f>
        <v>0</v>
      </c>
      <c r="N20" s="70" t="str">
        <f t="shared" si="4"/>
        <v>0</v>
      </c>
      <c r="O20" s="70" t="str">
        <f t="shared" si="0"/>
        <v>0</v>
      </c>
      <c r="P20" s="70" t="str">
        <f t="shared" si="1"/>
        <v>0</v>
      </c>
      <c r="Q20" s="70" t="str">
        <f t="shared" si="2"/>
        <v>0</v>
      </c>
      <c r="R20" s="70" t="str">
        <f t="shared" si="3"/>
        <v>0</v>
      </c>
      <c r="S20" s="71">
        <f t="shared" si="5"/>
        <v>0</v>
      </c>
      <c r="V20" s="72" t="s">
        <v>63</v>
      </c>
      <c r="W20" s="72" t="s">
        <v>75</v>
      </c>
      <c r="X20" s="72" t="s">
        <v>76</v>
      </c>
      <c r="Y20" s="72"/>
    </row>
    <row r="21" spans="1:25" ht="15" customHeight="1" x14ac:dyDescent="0.2">
      <c r="A21" s="67"/>
      <c r="B21" s="68"/>
      <c r="C21" s="68"/>
      <c r="D21" s="68"/>
      <c r="E21" s="68"/>
      <c r="F21" s="64" t="s">
        <v>40</v>
      </c>
      <c r="G21" s="69" t="s">
        <v>40</v>
      </c>
      <c r="H21" s="69" t="s">
        <v>40</v>
      </c>
      <c r="I21" s="69" t="s">
        <v>40</v>
      </c>
      <c r="J21" s="69" t="s">
        <v>40</v>
      </c>
      <c r="K21" s="69" t="s">
        <v>40</v>
      </c>
      <c r="L21" s="70">
        <f>IF(AND(B6="あり",F21="１割"),'参照シート【触らないで！！】'!$E$2,IF(AND(B6="あり",F21="２割"),'参照シート【触らないで！！】'!$F$2,IF(AND(B6="あり",F21="３割"),'参照シート【触らないで！！】'!$G$2,IF(AND(B6="なし",F21="１割"),'参照シート【触らないで！！】'!$E$3,IF(AND(B6="なし",F21="２割"),'参照シート【触らないで！！】'!$F$3,IF(AND(B6="なし",F21="３割"),'参照シート【触らないで！！】'!$G$3,0))))))</f>
        <v>0</v>
      </c>
      <c r="M21" s="70">
        <f>IF(AND(B6="あり",F21="１割"),'参照シート【触らないで！！】'!$H$2,IF(AND(B6="あり",F21="２割"),'参照シート【触らないで！！】'!$I$2,IF(AND(B6="あり",F21="３割"),'参照シート【触らないで！！】'!$J$2,IF(AND(B6="なし",F21="１割"),'参照シート【触らないで！！】'!$H$3,IF(AND(B6="なし",F21="２割"),'参照シート【触らないで！！】'!$I$3,IF(AND(B6="なし",F21="３割"),'参照シート【触らないで！！】'!$J$3,0))))))</f>
        <v>0</v>
      </c>
      <c r="N21" s="70" t="str">
        <f t="shared" si="4"/>
        <v>0</v>
      </c>
      <c r="O21" s="70" t="str">
        <f t="shared" si="0"/>
        <v>0</v>
      </c>
      <c r="P21" s="70" t="str">
        <f t="shared" si="1"/>
        <v>0</v>
      </c>
      <c r="Q21" s="70" t="str">
        <f t="shared" si="2"/>
        <v>0</v>
      </c>
      <c r="R21" s="70" t="str">
        <f t="shared" si="3"/>
        <v>0</v>
      </c>
      <c r="S21" s="71">
        <f t="shared" si="5"/>
        <v>0</v>
      </c>
      <c r="V21" s="72" t="s">
        <v>64</v>
      </c>
      <c r="W21" s="72" t="s">
        <v>69</v>
      </c>
      <c r="X21" s="72" t="s">
        <v>73</v>
      </c>
      <c r="Y21" s="72"/>
    </row>
    <row r="22" spans="1:25" ht="15" customHeight="1" x14ac:dyDescent="0.2">
      <c r="A22" s="67"/>
      <c r="B22" s="68"/>
      <c r="C22" s="68"/>
      <c r="D22" s="68"/>
      <c r="E22" s="68"/>
      <c r="F22" s="64" t="s">
        <v>40</v>
      </c>
      <c r="G22" s="69" t="s">
        <v>40</v>
      </c>
      <c r="H22" s="69" t="s">
        <v>40</v>
      </c>
      <c r="I22" s="69" t="s">
        <v>40</v>
      </c>
      <c r="J22" s="69" t="s">
        <v>40</v>
      </c>
      <c r="K22" s="69" t="s">
        <v>40</v>
      </c>
      <c r="L22" s="70">
        <f>IF(AND(B6="あり",F22="１割"),'参照シート【触らないで！！】'!$E$2,IF(AND(B6="あり",F22="２割"),'参照シート【触らないで！！】'!$F$2,IF(AND(B6="あり",F22="３割"),'参照シート【触らないで！！】'!$G$2,IF(AND(B6="なし",F22="１割"),'参照シート【触らないで！！】'!$E$3,IF(AND(B6="なし",F22="２割"),'参照シート【触らないで！！】'!$F$3,IF(AND(B6="なし",F22="３割"),'参照シート【触らないで！！】'!$G$3,0))))))</f>
        <v>0</v>
      </c>
      <c r="M22" s="70">
        <f>IF(AND(B6="あり",F22="１割"),'参照シート【触らないで！！】'!$H$2,IF(AND(B6="あり",F22="２割"),'参照シート【触らないで！！】'!$I$2,IF(AND(B6="あり",F22="３割"),'参照シート【触らないで！！】'!$J$2,IF(AND(B6="なし",F22="１割"),'参照シート【触らないで！！】'!$H$3,IF(AND(B6="なし",F22="２割"),'参照シート【触らないで！！】'!$I$3,IF(AND(B6="なし",F22="３割"),'参照シート【触らないで！！】'!$J$3,0))))))</f>
        <v>0</v>
      </c>
      <c r="N22" s="70" t="str">
        <f t="shared" si="4"/>
        <v>0</v>
      </c>
      <c r="O22" s="70" t="str">
        <f t="shared" si="0"/>
        <v>0</v>
      </c>
      <c r="P22" s="70" t="str">
        <f t="shared" si="1"/>
        <v>0</v>
      </c>
      <c r="Q22" s="70" t="str">
        <f t="shared" si="2"/>
        <v>0</v>
      </c>
      <c r="R22" s="70" t="str">
        <f t="shared" si="3"/>
        <v>0</v>
      </c>
      <c r="S22" s="71">
        <f t="shared" si="5"/>
        <v>0</v>
      </c>
      <c r="V22" s="72" t="s">
        <v>65</v>
      </c>
      <c r="W22" s="72" t="s">
        <v>76</v>
      </c>
      <c r="X22" s="72" t="s">
        <v>77</v>
      </c>
      <c r="Y22" s="72"/>
    </row>
    <row r="23" spans="1:25" ht="15" customHeight="1" x14ac:dyDescent="0.2">
      <c r="A23" s="67"/>
      <c r="B23" s="68"/>
      <c r="C23" s="68"/>
      <c r="D23" s="68"/>
      <c r="E23" s="68"/>
      <c r="F23" s="64" t="s">
        <v>40</v>
      </c>
      <c r="G23" s="69" t="s">
        <v>40</v>
      </c>
      <c r="H23" s="69" t="s">
        <v>40</v>
      </c>
      <c r="I23" s="69" t="s">
        <v>40</v>
      </c>
      <c r="J23" s="69" t="s">
        <v>40</v>
      </c>
      <c r="K23" s="69" t="s">
        <v>40</v>
      </c>
      <c r="L23" s="70">
        <f>IF(AND(B6="あり",F23="１割"),'参照シート【触らないで！！】'!$E$2,IF(AND(B6="あり",F23="２割"),'参照シート【触らないで！！】'!$F$2,IF(AND(B6="あり",F23="３割"),'参照シート【触らないで！！】'!$G$2,IF(AND(B6="なし",F23="１割"),'参照シート【触らないで！！】'!$E$3,IF(AND(B6="なし",F23="２割"),'参照シート【触らないで！！】'!$F$3,IF(AND(B6="なし",F23="３割"),'参照シート【触らないで！！】'!$G$3,0))))))</f>
        <v>0</v>
      </c>
      <c r="M23" s="70">
        <f>IF(AND(B6="あり",F23="１割"),'参照シート【触らないで！！】'!$H$2,IF(AND(B6="あり",F23="２割"),'参照シート【触らないで！！】'!$I$2,IF(AND(B6="あり",F23="３割"),'参照シート【触らないで！！】'!$J$2,IF(AND(B6="なし",F23="１割"),'参照シート【触らないで！！】'!$H$3,IF(AND(B6="なし",F23="２割"),'参照シート【触らないで！！】'!$I$3,IF(AND(B6="なし",F23="３割"),'参照シート【触らないで！！】'!$J$3,0))))))</f>
        <v>0</v>
      </c>
      <c r="N23" s="70" t="str">
        <f t="shared" si="4"/>
        <v>0</v>
      </c>
      <c r="O23" s="70" t="str">
        <f t="shared" si="0"/>
        <v>0</v>
      </c>
      <c r="P23" s="70" t="str">
        <f t="shared" si="1"/>
        <v>0</v>
      </c>
      <c r="Q23" s="70" t="str">
        <f t="shared" si="2"/>
        <v>0</v>
      </c>
      <c r="R23" s="70" t="str">
        <f t="shared" si="3"/>
        <v>0</v>
      </c>
      <c r="S23" s="71">
        <f t="shared" si="5"/>
        <v>0</v>
      </c>
      <c r="V23" s="35" t="s">
        <v>67</v>
      </c>
    </row>
    <row r="24" spans="1:25" ht="15" customHeight="1" x14ac:dyDescent="0.2">
      <c r="A24" s="67"/>
      <c r="B24" s="68"/>
      <c r="C24" s="68"/>
      <c r="D24" s="68"/>
      <c r="E24" s="68"/>
      <c r="F24" s="64" t="s">
        <v>40</v>
      </c>
      <c r="G24" s="69" t="s">
        <v>40</v>
      </c>
      <c r="H24" s="69" t="s">
        <v>40</v>
      </c>
      <c r="I24" s="69" t="s">
        <v>40</v>
      </c>
      <c r="J24" s="69" t="s">
        <v>40</v>
      </c>
      <c r="K24" s="69" t="s">
        <v>40</v>
      </c>
      <c r="L24" s="70">
        <f>IF(AND(B6="あり",F24="１割"),'参照シート【触らないで！！】'!$E$2,IF(AND(B6="あり",F24="２割"),'参照シート【触らないで！！】'!$F$2,IF(AND(B6="あり",F24="３割"),'参照シート【触らないで！！】'!$G$2,IF(AND(B6="なし",F24="１割"),'参照シート【触らないで！！】'!$E$3,IF(AND(B6="なし",F24="２割"),'参照シート【触らないで！！】'!$F$3,IF(AND(B6="なし",F24="３割"),'参照シート【触らないで！！】'!$G$3,0))))))</f>
        <v>0</v>
      </c>
      <c r="M24" s="70">
        <f>IF(AND(B6="あり",F24="１割"),'参照シート【触らないで！！】'!$H$2,IF(AND(B6="あり",F24="２割"),'参照シート【触らないで！！】'!$I$2,IF(AND(B6="あり",F24="３割"),'参照シート【触らないで！！】'!$J$2,IF(AND(B6="なし",F24="１割"),'参照シート【触らないで！！】'!$H$3,IF(AND(B6="なし",F24="２割"),'参照シート【触らないで！！】'!$I$3,IF(AND(B6="なし",F24="３割"),'参照シート【触らないで！！】'!$J$3,0))))))</f>
        <v>0</v>
      </c>
      <c r="N24" s="70" t="str">
        <f t="shared" si="4"/>
        <v>0</v>
      </c>
      <c r="O24" s="70" t="str">
        <f t="shared" si="0"/>
        <v>0</v>
      </c>
      <c r="P24" s="70" t="str">
        <f t="shared" si="1"/>
        <v>0</v>
      </c>
      <c r="Q24" s="70" t="str">
        <f t="shared" si="2"/>
        <v>0</v>
      </c>
      <c r="R24" s="70" t="str">
        <f t="shared" si="3"/>
        <v>0</v>
      </c>
      <c r="S24" s="71">
        <f t="shared" si="5"/>
        <v>0</v>
      </c>
    </row>
    <row r="25" spans="1:25" ht="15" customHeight="1" x14ac:dyDescent="0.2">
      <c r="A25" s="67"/>
      <c r="B25" s="68"/>
      <c r="C25" s="68"/>
      <c r="D25" s="68"/>
      <c r="E25" s="68"/>
      <c r="F25" s="64" t="s">
        <v>40</v>
      </c>
      <c r="G25" s="69" t="s">
        <v>40</v>
      </c>
      <c r="H25" s="69" t="s">
        <v>40</v>
      </c>
      <c r="I25" s="69" t="s">
        <v>40</v>
      </c>
      <c r="J25" s="69" t="s">
        <v>40</v>
      </c>
      <c r="K25" s="69" t="s">
        <v>40</v>
      </c>
      <c r="L25" s="70">
        <f>IF(AND(B6="あり",F25="１割"),'参照シート【触らないで！！】'!$E$2,IF(AND(B6="あり",F25="２割"),'参照シート【触らないで！！】'!$F$2,IF(AND(B6="あり",F25="３割"),'参照シート【触らないで！！】'!$G$2,IF(AND(B6="なし",F25="１割"),'参照シート【触らないで！！】'!$E$3,IF(AND(B6="なし",F25="２割"),'参照シート【触らないで！！】'!$F$3,IF(AND(B6="なし",F25="３割"),'参照シート【触らないで！！】'!$G$3,0))))))</f>
        <v>0</v>
      </c>
      <c r="M25" s="70">
        <f>IF(AND(B6="あり",F25="１割"),'参照シート【触らないで！！】'!$H$2,IF(AND(B6="あり",F25="２割"),'参照シート【触らないで！！】'!$I$2,IF(AND(B6="あり",F25="３割"),'参照シート【触らないで！！】'!$J$2,IF(AND(B6="なし",F25="１割"),'参照シート【触らないで！！】'!$H$3,IF(AND(B6="なし",F25="２割"),'参照シート【触らないで！！】'!$I$3,IF(AND(B6="なし",F25="３割"),'参照シート【触らないで！！】'!$J$3,0))))))</f>
        <v>0</v>
      </c>
      <c r="N25" s="70" t="str">
        <f t="shared" si="4"/>
        <v>0</v>
      </c>
      <c r="O25" s="70" t="str">
        <f t="shared" si="0"/>
        <v>0</v>
      </c>
      <c r="P25" s="70" t="str">
        <f t="shared" si="1"/>
        <v>0</v>
      </c>
      <c r="Q25" s="70" t="str">
        <f t="shared" si="2"/>
        <v>0</v>
      </c>
      <c r="R25" s="70" t="str">
        <f t="shared" si="3"/>
        <v>0</v>
      </c>
      <c r="S25" s="71">
        <f t="shared" si="5"/>
        <v>0</v>
      </c>
      <c r="V25" s="35" t="s">
        <v>68</v>
      </c>
    </row>
    <row r="26" spans="1:25" ht="15" customHeight="1" x14ac:dyDescent="0.2">
      <c r="A26" s="67"/>
      <c r="B26" s="68"/>
      <c r="C26" s="68"/>
      <c r="D26" s="68"/>
      <c r="E26" s="68"/>
      <c r="F26" s="64" t="s">
        <v>40</v>
      </c>
      <c r="G26" s="69" t="s">
        <v>40</v>
      </c>
      <c r="H26" s="69" t="s">
        <v>40</v>
      </c>
      <c r="I26" s="69" t="s">
        <v>40</v>
      </c>
      <c r="J26" s="69" t="s">
        <v>40</v>
      </c>
      <c r="K26" s="69" t="s">
        <v>40</v>
      </c>
      <c r="L26" s="70">
        <f>IF(AND(B6="あり",F26="１割"),'参照シート【触らないで！！】'!$E$2,IF(AND(B6="あり",F26="２割"),'参照シート【触らないで！！】'!$F$2,IF(AND(B6="あり",F26="３割"),'参照シート【触らないで！！】'!$G$2,IF(AND(B6="なし",F26="１割"),'参照シート【触らないで！！】'!$E$3,IF(AND(B6="なし",F26="２割"),'参照シート【触らないで！！】'!$F$3,IF(AND(B6="なし",F26="３割"),'参照シート【触らないで！！】'!$G$3,0))))))</f>
        <v>0</v>
      </c>
      <c r="M26" s="70">
        <f>IF(AND(B6="あり",F26="１割"),'参照シート【触らないで！！】'!$H$2,IF(AND(B6="あり",F26="２割"),'参照シート【触らないで！！】'!$I$2,IF(AND(B6="あり",F26="３割"),'参照シート【触らないで！！】'!$J$2,IF(AND(B6="なし",F26="１割"),'参照シート【触らないで！！】'!$H$3,IF(AND(B6="なし",F26="２割"),'参照シート【触らないで！！】'!$I$3,IF(AND(B6="なし",F26="３割"),'参照シート【触らないで！！】'!$J$3,0))))))</f>
        <v>0</v>
      </c>
      <c r="N26" s="70" t="str">
        <f t="shared" si="4"/>
        <v>0</v>
      </c>
      <c r="O26" s="70" t="str">
        <f t="shared" si="0"/>
        <v>0</v>
      </c>
      <c r="P26" s="70" t="str">
        <f t="shared" si="1"/>
        <v>0</v>
      </c>
      <c r="Q26" s="70" t="str">
        <f t="shared" si="2"/>
        <v>0</v>
      </c>
      <c r="R26" s="70" t="str">
        <f t="shared" si="3"/>
        <v>0</v>
      </c>
      <c r="S26" s="71">
        <f t="shared" si="5"/>
        <v>0</v>
      </c>
      <c r="V26" s="35" t="s">
        <v>78</v>
      </c>
      <c r="X26" s="35" t="s">
        <v>79</v>
      </c>
    </row>
    <row r="27" spans="1:25" ht="15" customHeight="1" x14ac:dyDescent="0.2">
      <c r="A27" s="67"/>
      <c r="B27" s="68"/>
      <c r="C27" s="68"/>
      <c r="D27" s="68"/>
      <c r="E27" s="68"/>
      <c r="F27" s="64" t="s">
        <v>40</v>
      </c>
      <c r="G27" s="69" t="s">
        <v>40</v>
      </c>
      <c r="H27" s="69" t="s">
        <v>40</v>
      </c>
      <c r="I27" s="69" t="s">
        <v>40</v>
      </c>
      <c r="J27" s="69" t="s">
        <v>40</v>
      </c>
      <c r="K27" s="69" t="s">
        <v>40</v>
      </c>
      <c r="L27" s="70">
        <f>IF(AND(B6="あり",F27="１割"),'参照シート【触らないで！！】'!$E$2,IF(AND(B6="あり",F27="２割"),'参照シート【触らないで！！】'!$F$2,IF(AND(B6="あり",F27="３割"),'参照シート【触らないで！！】'!$G$2,IF(AND(B6="なし",F27="１割"),'参照シート【触らないで！！】'!$E$3,IF(AND(B6="なし",F27="２割"),'参照シート【触らないで！！】'!$F$3,IF(AND(B6="なし",F27="３割"),'参照シート【触らないで！！】'!$G$3,0))))))</f>
        <v>0</v>
      </c>
      <c r="M27" s="70">
        <f>IF(AND(B6="あり",F27="１割"),'参照シート【触らないで！！】'!$H$2,IF(AND(B6="あり",F27="２割"),'参照シート【触らないで！！】'!$I$2,IF(AND(B6="あり",F27="３割"),'参照シート【触らないで！！】'!$J$2,IF(AND(B6="なし",F27="１割"),'参照シート【触らないで！！】'!$H$3,IF(AND(B6="なし",F27="２割"),'参照シート【触らないで！！】'!$I$3,IF(AND(B6="なし",F27="３割"),'参照シート【触らないで！！】'!$J$3,0))))))</f>
        <v>0</v>
      </c>
      <c r="N27" s="70" t="str">
        <f t="shared" si="4"/>
        <v>0</v>
      </c>
      <c r="O27" s="70" t="str">
        <f t="shared" si="0"/>
        <v>0</v>
      </c>
      <c r="P27" s="70" t="str">
        <f t="shared" si="1"/>
        <v>0</v>
      </c>
      <c r="Q27" s="70" t="str">
        <f t="shared" si="2"/>
        <v>0</v>
      </c>
      <c r="R27" s="70" t="str">
        <f t="shared" si="3"/>
        <v>0</v>
      </c>
      <c r="S27" s="71">
        <f t="shared" si="5"/>
        <v>0</v>
      </c>
    </row>
    <row r="28" spans="1:25" ht="15" customHeight="1" x14ac:dyDescent="0.2">
      <c r="A28" s="67"/>
      <c r="B28" s="68"/>
      <c r="C28" s="68"/>
      <c r="D28" s="68"/>
      <c r="E28" s="68"/>
      <c r="F28" s="64" t="s">
        <v>40</v>
      </c>
      <c r="G28" s="69" t="s">
        <v>40</v>
      </c>
      <c r="H28" s="69" t="s">
        <v>40</v>
      </c>
      <c r="I28" s="69" t="s">
        <v>40</v>
      </c>
      <c r="J28" s="69" t="s">
        <v>40</v>
      </c>
      <c r="K28" s="69" t="s">
        <v>40</v>
      </c>
      <c r="L28" s="70">
        <f>IF(AND(B6="あり",F28="１割"),'参照シート【触らないで！！】'!$E$2,IF(AND(B6="あり",F28="２割"),'参照シート【触らないで！！】'!$F$2,IF(AND(B6="あり",F28="３割"),'参照シート【触らないで！！】'!$G$2,IF(AND(B6="なし",F28="１割"),'参照シート【触らないで！！】'!$E$3,IF(AND(B6="なし",F28="２割"),'参照シート【触らないで！！】'!$F$3,IF(AND(B6="なし",F28="３割"),'参照シート【触らないで！！】'!$G$3,0))))))</f>
        <v>0</v>
      </c>
      <c r="M28" s="70">
        <f>IF(AND(B6="あり",F28="１割"),'参照シート【触らないで！！】'!$H$2,IF(AND(B6="あり",F28="２割"),'参照シート【触らないで！！】'!$I$2,IF(AND(B6="あり",F28="３割"),'参照シート【触らないで！！】'!$J$2,IF(AND(B6="なし",F28="１割"),'参照シート【触らないで！！】'!$H$3,IF(AND(B6="なし",F28="２割"),'参照シート【触らないで！！】'!$I$3,IF(AND(B6="なし",F28="３割"),'参照シート【触らないで！！】'!$J$3,0))))))</f>
        <v>0</v>
      </c>
      <c r="N28" s="70" t="str">
        <f t="shared" si="4"/>
        <v>0</v>
      </c>
      <c r="O28" s="70" t="str">
        <f t="shared" si="0"/>
        <v>0</v>
      </c>
      <c r="P28" s="70" t="str">
        <f t="shared" si="1"/>
        <v>0</v>
      </c>
      <c r="Q28" s="70" t="str">
        <f t="shared" si="2"/>
        <v>0</v>
      </c>
      <c r="R28" s="70" t="str">
        <f t="shared" si="3"/>
        <v>0</v>
      </c>
      <c r="S28" s="71">
        <f t="shared" si="5"/>
        <v>0</v>
      </c>
    </row>
    <row r="29" spans="1:25" ht="15" customHeight="1" x14ac:dyDescent="0.2">
      <c r="A29" s="67"/>
      <c r="B29" s="68"/>
      <c r="C29" s="68"/>
      <c r="D29" s="68"/>
      <c r="E29" s="68"/>
      <c r="F29" s="64" t="s">
        <v>40</v>
      </c>
      <c r="G29" s="69" t="s">
        <v>40</v>
      </c>
      <c r="H29" s="69" t="s">
        <v>40</v>
      </c>
      <c r="I29" s="69" t="s">
        <v>40</v>
      </c>
      <c r="J29" s="69" t="s">
        <v>40</v>
      </c>
      <c r="K29" s="69" t="s">
        <v>40</v>
      </c>
      <c r="L29" s="70">
        <f>IF(AND(B6="あり",F29="１割"),'参照シート【触らないで！！】'!$E$2,IF(AND(B6="あり",F29="２割"),'参照シート【触らないで！！】'!$F$2,IF(AND(B6="あり",F29="３割"),'参照シート【触らないで！！】'!$G$2,IF(AND(B6="なし",F29="１割"),'参照シート【触らないで！！】'!$E$3,IF(AND(B6="なし",F29="２割"),'参照シート【触らないで！！】'!$F$3,IF(AND(B6="なし",F29="３割"),'参照シート【触らないで！！】'!$G$3,0))))))</f>
        <v>0</v>
      </c>
      <c r="M29" s="70">
        <f>IF(AND(B6="あり",F29="１割"),'参照シート【触らないで！！】'!$H$2,IF(AND(B6="あり",F29="２割"),'参照シート【触らないで！！】'!$I$2,IF(AND(B6="あり",F29="３割"),'参照シート【触らないで！！】'!$J$2,IF(AND(B6="なし",F29="１割"),'参照シート【触らないで！！】'!$H$3,IF(AND(B6="なし",F29="２割"),'参照シート【触らないで！！】'!$I$3,IF(AND(B6="なし",F29="３割"),'参照シート【触らないで！！】'!$J$3,0))))))</f>
        <v>0</v>
      </c>
      <c r="N29" s="70" t="str">
        <f t="shared" si="4"/>
        <v>0</v>
      </c>
      <c r="O29" s="70" t="str">
        <f t="shared" si="0"/>
        <v>0</v>
      </c>
      <c r="P29" s="70" t="str">
        <f t="shared" si="1"/>
        <v>0</v>
      </c>
      <c r="Q29" s="70" t="str">
        <f t="shared" si="2"/>
        <v>0</v>
      </c>
      <c r="R29" s="70" t="str">
        <f t="shared" si="3"/>
        <v>0</v>
      </c>
      <c r="S29" s="71">
        <f t="shared" si="5"/>
        <v>0</v>
      </c>
    </row>
    <row r="30" spans="1:25" ht="15" customHeight="1" x14ac:dyDescent="0.2">
      <c r="A30" s="67"/>
      <c r="B30" s="68"/>
      <c r="C30" s="68"/>
      <c r="D30" s="68"/>
      <c r="E30" s="68"/>
      <c r="F30" s="64" t="s">
        <v>40</v>
      </c>
      <c r="G30" s="69" t="s">
        <v>40</v>
      </c>
      <c r="H30" s="69" t="s">
        <v>40</v>
      </c>
      <c r="I30" s="69" t="s">
        <v>40</v>
      </c>
      <c r="J30" s="69" t="s">
        <v>40</v>
      </c>
      <c r="K30" s="69" t="s">
        <v>40</v>
      </c>
      <c r="L30" s="70">
        <f>IF(AND(B6="あり",F30="１割"),'参照シート【触らないで！！】'!$E$2,IF(AND(B6="あり",F30="２割"),'参照シート【触らないで！！】'!$F$2,IF(AND(B6="あり",F30="３割"),'参照シート【触らないで！！】'!$G$2,IF(AND(B6="なし",F30="１割"),'参照シート【触らないで！！】'!$E$3,IF(AND(B6="なし",F30="２割"),'参照シート【触らないで！！】'!$F$3,IF(AND(B6="なし",F30="３割"),'参照シート【触らないで！！】'!$G$3,0))))))</f>
        <v>0</v>
      </c>
      <c r="M30" s="70">
        <f>IF(AND(B6="あり",F30="１割"),'参照シート【触らないで！！】'!$H$2,IF(AND(B6="あり",F30="２割"),'参照シート【触らないで！！】'!$I$2,IF(AND(B6="あり",F30="３割"),'参照シート【触らないで！！】'!$J$2,IF(AND(B6="なし",F30="１割"),'参照シート【触らないで！！】'!$H$3,IF(AND(B6="なし",F30="２割"),'参照シート【触らないで！！】'!$I$3,IF(AND(B6="なし",F30="３割"),'参照シート【触らないで！！】'!$J$3,0))))))</f>
        <v>0</v>
      </c>
      <c r="N30" s="70" t="str">
        <f t="shared" si="4"/>
        <v>0</v>
      </c>
      <c r="O30" s="70" t="str">
        <f t="shared" si="0"/>
        <v>0</v>
      </c>
      <c r="P30" s="70" t="str">
        <f t="shared" si="1"/>
        <v>0</v>
      </c>
      <c r="Q30" s="70" t="str">
        <f t="shared" si="2"/>
        <v>0</v>
      </c>
      <c r="R30" s="70" t="str">
        <f t="shared" si="3"/>
        <v>0</v>
      </c>
      <c r="S30" s="71">
        <f t="shared" si="5"/>
        <v>0</v>
      </c>
    </row>
    <row r="31" spans="1:25" ht="15" customHeight="1" x14ac:dyDescent="0.2">
      <c r="A31" s="67"/>
      <c r="B31" s="68"/>
      <c r="C31" s="68"/>
      <c r="D31" s="68"/>
      <c r="E31" s="68"/>
      <c r="F31" s="64" t="s">
        <v>40</v>
      </c>
      <c r="G31" s="69" t="s">
        <v>40</v>
      </c>
      <c r="H31" s="69" t="s">
        <v>40</v>
      </c>
      <c r="I31" s="69" t="s">
        <v>40</v>
      </c>
      <c r="J31" s="69" t="s">
        <v>40</v>
      </c>
      <c r="K31" s="69" t="s">
        <v>40</v>
      </c>
      <c r="L31" s="70">
        <f>IF(AND(B6="あり",F31="１割"),'参照シート【触らないで！！】'!$E$2,IF(AND(B6="あり",F31="２割"),'参照シート【触らないで！！】'!$F$2,IF(AND(B6="あり",F31="３割"),'参照シート【触らないで！！】'!$G$2,IF(AND(B6="なし",F31="１割"),'参照シート【触らないで！！】'!$E$3,IF(AND(B6="なし",F31="２割"),'参照シート【触らないで！！】'!$F$3,IF(AND(B6="なし",F31="３割"),'参照シート【触らないで！！】'!$G$3,0))))))</f>
        <v>0</v>
      </c>
      <c r="M31" s="70">
        <f>IF(AND(B6="あり",F31="１割"),'参照シート【触らないで！！】'!$H$2,IF(AND(B6="あり",F31="２割"),'参照シート【触らないで！！】'!$I$2,IF(AND(B6="あり",F31="３割"),'参照シート【触らないで！！】'!$J$2,IF(AND(B6="なし",F31="１割"),'参照シート【触らないで！！】'!$H$3,IF(AND(B6="なし",F31="２割"),'参照シート【触らないで！！】'!$I$3,IF(AND(B6="なし",F31="３割"),'参照シート【触らないで！！】'!$J$3,0))))))</f>
        <v>0</v>
      </c>
      <c r="N31" s="70" t="str">
        <f t="shared" si="4"/>
        <v>0</v>
      </c>
      <c r="O31" s="70" t="str">
        <f t="shared" si="0"/>
        <v>0</v>
      </c>
      <c r="P31" s="70" t="str">
        <f t="shared" si="1"/>
        <v>0</v>
      </c>
      <c r="Q31" s="70" t="str">
        <f t="shared" si="2"/>
        <v>0</v>
      </c>
      <c r="R31" s="70" t="str">
        <f t="shared" si="3"/>
        <v>0</v>
      </c>
      <c r="S31" s="71">
        <f t="shared" si="5"/>
        <v>0</v>
      </c>
    </row>
    <row r="32" spans="1:25" ht="15" customHeight="1" x14ac:dyDescent="0.2">
      <c r="A32" s="67"/>
      <c r="B32" s="68"/>
      <c r="C32" s="68"/>
      <c r="D32" s="68"/>
      <c r="E32" s="68"/>
      <c r="F32" s="64" t="s">
        <v>40</v>
      </c>
      <c r="G32" s="69" t="s">
        <v>40</v>
      </c>
      <c r="H32" s="69" t="s">
        <v>40</v>
      </c>
      <c r="I32" s="69" t="s">
        <v>40</v>
      </c>
      <c r="J32" s="69" t="s">
        <v>40</v>
      </c>
      <c r="K32" s="69" t="s">
        <v>40</v>
      </c>
      <c r="L32" s="70">
        <f>IF(AND(B6="あり",F32="１割"),'参照シート【触らないで！！】'!$E$2,IF(AND(B6="あり",F32="２割"),'参照シート【触らないで！！】'!$F$2,IF(AND(B6="あり",F32="３割"),'参照シート【触らないで！！】'!$G$2,IF(AND(B6="なし",F32="１割"),'参照シート【触らないで！！】'!$E$3,IF(AND(B6="なし",F32="２割"),'参照シート【触らないで！！】'!$F$3,IF(AND(B6="なし",F32="３割"),'参照シート【触らないで！！】'!$G$3,0))))))</f>
        <v>0</v>
      </c>
      <c r="M32" s="70">
        <f>IF(AND(B6="あり",F32="１割"),'参照シート【触らないで！！】'!$H$2,IF(AND(B6="あり",F32="２割"),'参照シート【触らないで！！】'!$I$2,IF(AND(B6="あり",F32="３割"),'参照シート【触らないで！！】'!$J$2,IF(AND(B6="なし",F32="１割"),'参照シート【触らないで！！】'!$H$3,IF(AND(B6="なし",F32="２割"),'参照シート【触らないで！！】'!$I$3,IF(AND(B6="なし",F32="３割"),'参照シート【触らないで！！】'!$J$3,0))))))</f>
        <v>0</v>
      </c>
      <c r="N32" s="70" t="str">
        <f t="shared" si="4"/>
        <v>0</v>
      </c>
      <c r="O32" s="70" t="str">
        <f t="shared" si="0"/>
        <v>0</v>
      </c>
      <c r="P32" s="70" t="str">
        <f t="shared" si="1"/>
        <v>0</v>
      </c>
      <c r="Q32" s="70" t="str">
        <f t="shared" si="2"/>
        <v>0</v>
      </c>
      <c r="R32" s="70" t="str">
        <f t="shared" si="3"/>
        <v>0</v>
      </c>
      <c r="S32" s="71">
        <f t="shared" si="5"/>
        <v>0</v>
      </c>
    </row>
    <row r="33" spans="1:19" ht="15" customHeight="1" x14ac:dyDescent="0.2">
      <c r="A33" s="67"/>
      <c r="B33" s="68"/>
      <c r="C33" s="68"/>
      <c r="D33" s="68"/>
      <c r="E33" s="68"/>
      <c r="F33" s="64" t="s">
        <v>40</v>
      </c>
      <c r="G33" s="69" t="s">
        <v>40</v>
      </c>
      <c r="H33" s="69" t="s">
        <v>40</v>
      </c>
      <c r="I33" s="69" t="s">
        <v>40</v>
      </c>
      <c r="J33" s="69" t="s">
        <v>40</v>
      </c>
      <c r="K33" s="69" t="s">
        <v>40</v>
      </c>
      <c r="L33" s="70">
        <f>IF(AND(B6="あり",F33="１割"),'参照シート【触らないで！！】'!$E$2,IF(AND(B6="あり",F33="２割"),'参照シート【触らないで！！】'!$F$2,IF(AND(B6="あり",F33="３割"),'参照シート【触らないで！！】'!$G$2,IF(AND(B6="なし",F33="１割"),'参照シート【触らないで！！】'!$E$3,IF(AND(B6="なし",F33="２割"),'参照シート【触らないで！！】'!$F$3,IF(AND(B6="なし",F33="３割"),'参照シート【触らないで！！】'!$G$3,0))))))</f>
        <v>0</v>
      </c>
      <c r="M33" s="70">
        <f>IF(AND(B6="あり",F33="１割"),'参照シート【触らないで！！】'!$H$2,IF(AND(B6="あり",F33="２割"),'参照シート【触らないで！！】'!$I$2,IF(AND(B6="あり",F33="３割"),'参照シート【触らないで！！】'!$J$2,IF(AND(B6="なし",F33="１割"),'参照シート【触らないで！！】'!$H$3,IF(AND(B6="なし",F33="２割"),'参照シート【触らないで！！】'!$I$3,IF(AND(B6="なし",F33="３割"),'参照シート【触らないで！！】'!$J$3,0))))))</f>
        <v>0</v>
      </c>
      <c r="N33" s="70" t="str">
        <f t="shared" si="4"/>
        <v>0</v>
      </c>
      <c r="O33" s="70" t="str">
        <f t="shared" si="0"/>
        <v>0</v>
      </c>
      <c r="P33" s="70" t="str">
        <f t="shared" si="1"/>
        <v>0</v>
      </c>
      <c r="Q33" s="70" t="str">
        <f t="shared" si="2"/>
        <v>0</v>
      </c>
      <c r="R33" s="70" t="str">
        <f t="shared" si="3"/>
        <v>0</v>
      </c>
      <c r="S33" s="71">
        <f t="shared" ref="S33" si="6">SUM(N33:R33)</f>
        <v>0</v>
      </c>
    </row>
    <row r="34" spans="1:19" x14ac:dyDescent="0.2">
      <c r="A34" s="73"/>
      <c r="B34" s="99" t="s">
        <v>91</v>
      </c>
      <c r="C34" s="100"/>
      <c r="D34" s="100"/>
      <c r="E34" s="100"/>
      <c r="F34" s="101"/>
      <c r="G34" s="74">
        <f>COUNTIF(G14:G33, "◎") + COUNTIF(G14:G33, "○")</f>
        <v>0</v>
      </c>
      <c r="H34" s="74">
        <f t="shared" ref="H34:K34" si="7">COUNTIF(H14:H33, "◎") + COUNTIF(H14:H33, "○")</f>
        <v>0</v>
      </c>
      <c r="I34" s="74">
        <f t="shared" si="7"/>
        <v>0</v>
      </c>
      <c r="J34" s="74">
        <f t="shared" si="7"/>
        <v>0</v>
      </c>
      <c r="K34" s="74">
        <f t="shared" si="7"/>
        <v>0</v>
      </c>
      <c r="S34" s="75"/>
    </row>
    <row r="35" spans="1:19" ht="13.5" customHeight="1" x14ac:dyDescent="0.2">
      <c r="A35" s="73"/>
      <c r="B35" s="102" t="s">
        <v>92</v>
      </c>
      <c r="C35" s="103"/>
      <c r="D35" s="103"/>
      <c r="E35" s="103"/>
      <c r="F35" s="104"/>
      <c r="G35" s="76">
        <f>COUNTIF(G14:G33,"◎")</f>
        <v>0</v>
      </c>
      <c r="H35" s="76">
        <f t="shared" ref="H35:J35" si="8">COUNTIF(H14:H33,"◎")</f>
        <v>0</v>
      </c>
      <c r="I35" s="76">
        <f t="shared" si="8"/>
        <v>0</v>
      </c>
      <c r="J35" s="76">
        <f t="shared" si="8"/>
        <v>0</v>
      </c>
      <c r="K35" s="76">
        <f>COUNTIF(K14:K33,"◎")</f>
        <v>0</v>
      </c>
      <c r="S35" s="75"/>
    </row>
    <row r="36" spans="1:19" x14ac:dyDescent="0.2">
      <c r="D36" s="77"/>
      <c r="E36" s="77"/>
      <c r="F36" s="77"/>
      <c r="G36" s="78" t="str">
        <f>IF(COUNTIF(G14:G33,"-")=COUNTA(G14:G33),"開催なし",IF(COUNTIFS(G14:G33,"&lt;&gt;×",G14:G33,"&lt;&gt;-")=0,"未実施","実施"))</f>
        <v>開催なし</v>
      </c>
      <c r="H36" s="78" t="str">
        <f t="shared" ref="H36:K36" si="9">IF(COUNTIF(H14:H33,"-")=COUNTA(H14:H33),"開催なし",IF(COUNTIFS(H14:H33,"&lt;&gt;×",H14:H33,"&lt;&gt;-")=0,"未実施","実施"))</f>
        <v>開催なし</v>
      </c>
      <c r="I36" s="78" t="str">
        <f t="shared" si="9"/>
        <v>開催なし</v>
      </c>
      <c r="J36" s="78" t="str">
        <f t="shared" si="9"/>
        <v>開催なし</v>
      </c>
      <c r="K36" s="78" t="str">
        <f t="shared" si="9"/>
        <v>開催なし</v>
      </c>
      <c r="S36" s="75"/>
    </row>
    <row r="37" spans="1:19" ht="17" thickBot="1" x14ac:dyDescent="0.25">
      <c r="D37" s="77"/>
      <c r="E37" s="77"/>
      <c r="F37" s="77"/>
      <c r="G37" s="77"/>
      <c r="S37" s="75"/>
    </row>
    <row r="38" spans="1:19" ht="25" customHeight="1" thickBot="1" x14ac:dyDescent="0.25">
      <c r="D38" s="73"/>
      <c r="F38" s="105" t="str">
        <f>A10&amp;"月委託料"</f>
        <v>7月委託料</v>
      </c>
      <c r="G38" s="106"/>
      <c r="H38" s="79">
        <f>SUM(S14:S33)</f>
        <v>0</v>
      </c>
      <c r="I38" s="77" t="s">
        <v>112</v>
      </c>
      <c r="J38" s="80">
        <f>COUNTIF(G36:K36,"未実施")*7000</f>
        <v>0</v>
      </c>
      <c r="K38" s="77" t="s">
        <v>113</v>
      </c>
      <c r="L38" s="77"/>
      <c r="M38" s="77"/>
      <c r="N38" s="77"/>
      <c r="O38" s="77"/>
      <c r="P38" s="77"/>
      <c r="Q38" s="77"/>
      <c r="R38" s="77"/>
      <c r="S38" s="81">
        <f>H38+J38</f>
        <v>0</v>
      </c>
    </row>
    <row r="39" spans="1:19" x14ac:dyDescent="0.2">
      <c r="D39" s="73"/>
      <c r="F39" s="77"/>
      <c r="G39" s="77"/>
      <c r="H39" s="79"/>
      <c r="I39" s="77"/>
      <c r="J39" s="82" t="s">
        <v>119</v>
      </c>
      <c r="K39" s="77"/>
      <c r="L39" s="77"/>
      <c r="M39" s="77"/>
      <c r="N39" s="77"/>
      <c r="O39" s="77"/>
      <c r="P39" s="77"/>
      <c r="Q39" s="77"/>
      <c r="R39" s="77"/>
      <c r="S39" s="80"/>
    </row>
    <row r="40" spans="1:19" ht="25" customHeight="1" thickBot="1" x14ac:dyDescent="0.25">
      <c r="B40" s="107" t="s">
        <v>120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9"/>
    </row>
    <row r="41" spans="1:19" ht="25" customHeight="1" x14ac:dyDescent="0.2">
      <c r="B41" s="110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2"/>
    </row>
    <row r="42" spans="1:19" ht="25" customHeight="1" thickBot="1" x14ac:dyDescent="0.25"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5"/>
    </row>
    <row r="43" spans="1:19" ht="13.5" customHeight="1" x14ac:dyDescent="0.2">
      <c r="S43" s="75"/>
    </row>
    <row r="44" spans="1:19" ht="28.5" customHeight="1" x14ac:dyDescent="0.45">
      <c r="A44" s="53">
        <f>A10+1</f>
        <v>8</v>
      </c>
      <c r="B44" s="54" t="s">
        <v>1</v>
      </c>
      <c r="C44" s="53"/>
      <c r="D44" s="83"/>
      <c r="S44" s="75"/>
    </row>
    <row r="45" spans="1:19" ht="15" customHeight="1" x14ac:dyDescent="0.2">
      <c r="A45" s="90" t="s">
        <v>20</v>
      </c>
      <c r="B45" s="92" t="s">
        <v>21</v>
      </c>
      <c r="C45" s="92" t="s">
        <v>22</v>
      </c>
      <c r="D45" s="90" t="s">
        <v>23</v>
      </c>
      <c r="E45" s="90" t="s">
        <v>24</v>
      </c>
      <c r="F45" s="55" t="s">
        <v>37</v>
      </c>
      <c r="G45" s="56" t="s">
        <v>32</v>
      </c>
      <c r="H45" s="56" t="s">
        <v>33</v>
      </c>
      <c r="I45" s="56" t="s">
        <v>34</v>
      </c>
      <c r="J45" s="56" t="s">
        <v>35</v>
      </c>
      <c r="K45" s="56" t="s">
        <v>36</v>
      </c>
      <c r="L45" s="94" t="s">
        <v>45</v>
      </c>
      <c r="M45" s="95"/>
      <c r="N45" s="56" t="s">
        <v>32</v>
      </c>
      <c r="O45" s="56" t="s">
        <v>33</v>
      </c>
      <c r="P45" s="56" t="s">
        <v>34</v>
      </c>
      <c r="Q45" s="56" t="s">
        <v>35</v>
      </c>
      <c r="R45" s="56" t="s">
        <v>36</v>
      </c>
      <c r="S45" s="56" t="s">
        <v>14</v>
      </c>
    </row>
    <row r="46" spans="1:19" ht="49.5" customHeight="1" x14ac:dyDescent="0.2">
      <c r="A46" s="91"/>
      <c r="B46" s="93"/>
      <c r="C46" s="93"/>
      <c r="D46" s="91"/>
      <c r="E46" s="91"/>
      <c r="F46" s="57" t="s">
        <v>49</v>
      </c>
      <c r="G46" s="58" t="s">
        <v>39</v>
      </c>
      <c r="H46" s="58" t="s">
        <v>39</v>
      </c>
      <c r="I46" s="58" t="s">
        <v>39</v>
      </c>
      <c r="J46" s="58" t="s">
        <v>39</v>
      </c>
      <c r="K46" s="58" t="s">
        <v>118</v>
      </c>
      <c r="L46" s="57" t="s">
        <v>46</v>
      </c>
      <c r="M46" s="57" t="s">
        <v>47</v>
      </c>
      <c r="N46" s="58" t="s">
        <v>31</v>
      </c>
      <c r="O46" s="58" t="s">
        <v>31</v>
      </c>
      <c r="P46" s="58" t="s">
        <v>31</v>
      </c>
      <c r="Q46" s="58" t="s">
        <v>31</v>
      </c>
      <c r="R46" s="58" t="s">
        <v>31</v>
      </c>
      <c r="S46" s="59" t="s">
        <v>48</v>
      </c>
    </row>
    <row r="47" spans="1:19" x14ac:dyDescent="0.2">
      <c r="A47" s="62" t="s">
        <v>38</v>
      </c>
      <c r="B47" s="63" t="s">
        <v>55</v>
      </c>
      <c r="C47" s="63" t="s">
        <v>53</v>
      </c>
      <c r="D47" s="63" t="s">
        <v>56</v>
      </c>
      <c r="E47" s="63" t="s">
        <v>54</v>
      </c>
      <c r="F47" s="64" t="s">
        <v>50</v>
      </c>
      <c r="G47" s="62" t="s">
        <v>57</v>
      </c>
      <c r="H47" s="62" t="s">
        <v>57</v>
      </c>
      <c r="I47" s="62" t="s">
        <v>57</v>
      </c>
      <c r="J47" s="62" t="s">
        <v>57</v>
      </c>
      <c r="K47" s="62" t="s">
        <v>57</v>
      </c>
      <c r="L47" s="65">
        <f>IF(AND(B6="あり",F47="１割"),'参照シート【触らないで！！】'!$E$2,IF(AND(B6="あり",F47="２割"),'参照シート【触らないで！！】'!$F$2,IF(AND(B6="あり",F47="３割"),'参照シート【触らないで！！】'!$G$2,IF(AND(B6="なし",F47="１割"),'参照シート【触らないで！！】'!$E$3,IF(AND(B6="なし",F47="２割"),'参照シート【触らないで！！】'!$F$3,IF(AND(B6="なし",F47="３割"),'参照シート【触らないで！！】'!$G$3,0))))))</f>
        <v>0</v>
      </c>
      <c r="M47" s="65">
        <f>IF(AND(B6="あり",F47="１割"),'参照シート【触らないで！！】'!$H$2,IF(AND(B6="あり",F47="２割"),'参照シート【触らないで！！】'!$I$2,IF(AND(B6="あり",F47="３割"),'参照シート【触らないで！！】'!$J$2,IF(AND(B6="なし",F47="１割"),'参照シート【触らないで！！】'!$H$3,IF(AND(B6="なし",F47="２割"),'参照シート【触らないで！！】'!$I$3,IF(AND(B6="なし",F47="３割"),'参照シート【触らないで！！】'!$J$3,0))))))</f>
        <v>0</v>
      </c>
      <c r="N47" s="65">
        <f>IF(G47="◎",L47,IF(G47="○",M47,"0"))</f>
        <v>0</v>
      </c>
      <c r="O47" s="65">
        <f t="shared" ref="O47:O67" si="10">IF(H47="◎",L47,IF(H47="○",M47,"0"))</f>
        <v>0</v>
      </c>
      <c r="P47" s="65">
        <f t="shared" ref="P47:P67" si="11">IF(I47="◎",L47,IF(I47="○",M47,"0"))</f>
        <v>0</v>
      </c>
      <c r="Q47" s="65">
        <f t="shared" ref="Q47:Q67" si="12">IF(J47="◎",L47,IF(J47="○",M47,"0"))</f>
        <v>0</v>
      </c>
      <c r="R47" s="65">
        <f t="shared" ref="R47:R67" si="13">IF(K47="◎",L47,IF(K47="○",M47,"0"))</f>
        <v>0</v>
      </c>
      <c r="S47" s="66">
        <f>SUM(N47:R47)</f>
        <v>0</v>
      </c>
    </row>
    <row r="48" spans="1:19" x14ac:dyDescent="0.2">
      <c r="A48" s="67"/>
      <c r="B48" s="68"/>
      <c r="C48" s="68"/>
      <c r="D48" s="68"/>
      <c r="E48" s="68"/>
      <c r="F48" s="64" t="s">
        <v>40</v>
      </c>
      <c r="G48" s="69" t="s">
        <v>40</v>
      </c>
      <c r="H48" s="69" t="s">
        <v>40</v>
      </c>
      <c r="I48" s="69" t="s">
        <v>40</v>
      </c>
      <c r="J48" s="69" t="s">
        <v>40</v>
      </c>
      <c r="K48" s="69" t="s">
        <v>40</v>
      </c>
      <c r="L48" s="70">
        <f>IF(AND(B6="あり",F48="１割"),'参照シート【触らないで！！】'!$E$2,IF(AND(B6="あり",F48="２割"),'参照シート【触らないで！！】'!$F$2,IF(AND(B6="あり",F48="３割"),'参照シート【触らないで！！】'!$G$2,IF(AND(B6="なし",F48="１割"),'参照シート【触らないで！！】'!$E$3,IF(AND(B6="なし",F48="２割"),'参照シート【触らないで！！】'!$F$3,IF(AND(B6="なし",F48="３割"),'参照シート【触らないで！！】'!$G$3,0))))))</f>
        <v>0</v>
      </c>
      <c r="M48" s="70">
        <f>IF(AND(B6="あり",F48="１割"),'参照シート【触らないで！！】'!$H$2,IF(AND(B6="あり",F48="２割"),'参照シート【触らないで！！】'!$I$2,IF(AND(B6="あり",F48="３割"),'参照シート【触らないで！！】'!$J$2,IF(AND(B6="なし",F48="１割"),'参照シート【触らないで！！】'!$H$3,IF(AND(B6="なし",F48="２割"),'参照シート【触らないで！！】'!$I$3,IF(AND(B6="なし",F48="３割"),'参照シート【触らないで！！】'!$J$3,0))))))</f>
        <v>0</v>
      </c>
      <c r="N48" s="70" t="str">
        <f t="shared" ref="N48:N67" si="14">IF(G48="◎",L48,IF(G48="○",M48,"0"))</f>
        <v>0</v>
      </c>
      <c r="O48" s="70" t="str">
        <f t="shared" si="10"/>
        <v>0</v>
      </c>
      <c r="P48" s="70" t="str">
        <f t="shared" si="11"/>
        <v>0</v>
      </c>
      <c r="Q48" s="70" t="str">
        <f t="shared" si="12"/>
        <v>0</v>
      </c>
      <c r="R48" s="70" t="str">
        <f t="shared" si="13"/>
        <v>0</v>
      </c>
      <c r="S48" s="71">
        <f t="shared" ref="S48:S67" si="15">SUM(N48:R48)</f>
        <v>0</v>
      </c>
    </row>
    <row r="49" spans="1:19" x14ac:dyDescent="0.2">
      <c r="A49" s="67"/>
      <c r="B49" s="68"/>
      <c r="C49" s="68"/>
      <c r="D49" s="68"/>
      <c r="E49" s="68"/>
      <c r="F49" s="64" t="s">
        <v>40</v>
      </c>
      <c r="G49" s="69" t="s">
        <v>40</v>
      </c>
      <c r="H49" s="69" t="s">
        <v>40</v>
      </c>
      <c r="I49" s="69" t="s">
        <v>40</v>
      </c>
      <c r="J49" s="69" t="s">
        <v>40</v>
      </c>
      <c r="K49" s="69" t="s">
        <v>40</v>
      </c>
      <c r="L49" s="70">
        <f>IF(AND(B6="あり",F49="１割"),'参照シート【触らないで！！】'!$E$2,IF(AND(B6="あり",F49="２割"),'参照シート【触らないで！！】'!$F$2,IF(AND(B6="あり",F49="３割"),'参照シート【触らないで！！】'!$G$2,IF(AND(B6="なし",F49="１割"),'参照シート【触らないで！！】'!$E$3,IF(AND(B6="なし",F49="２割"),'参照シート【触らないで！！】'!$F$3,IF(AND(B6="なし",F49="３割"),'参照シート【触らないで！！】'!$G$3,0))))))</f>
        <v>0</v>
      </c>
      <c r="M49" s="70">
        <f>IF(AND(B6="あり",F49="１割"),'参照シート【触らないで！！】'!$H$2,IF(AND(B6="あり",F49="２割"),'参照シート【触らないで！！】'!$I$2,IF(AND(B6="あり",F49="３割"),'参照シート【触らないで！！】'!$J$2,IF(AND(B6="なし",F49="１割"),'参照シート【触らないで！！】'!$H$3,IF(AND(B6="なし",F49="２割"),'参照シート【触らないで！！】'!$I$3,IF(AND(B6="なし",F49="３割"),'参照シート【触らないで！！】'!$J$3,0))))))</f>
        <v>0</v>
      </c>
      <c r="N49" s="70" t="str">
        <f t="shared" si="14"/>
        <v>0</v>
      </c>
      <c r="O49" s="70" t="str">
        <f t="shared" si="10"/>
        <v>0</v>
      </c>
      <c r="P49" s="70" t="str">
        <f t="shared" si="11"/>
        <v>0</v>
      </c>
      <c r="Q49" s="70" t="str">
        <f t="shared" si="12"/>
        <v>0</v>
      </c>
      <c r="R49" s="70" t="str">
        <f t="shared" si="13"/>
        <v>0</v>
      </c>
      <c r="S49" s="71">
        <f t="shared" si="15"/>
        <v>0</v>
      </c>
    </row>
    <row r="50" spans="1:19" x14ac:dyDescent="0.2">
      <c r="A50" s="67"/>
      <c r="B50" s="68"/>
      <c r="C50" s="68"/>
      <c r="D50" s="68"/>
      <c r="E50" s="68"/>
      <c r="F50" s="64" t="s">
        <v>40</v>
      </c>
      <c r="G50" s="69" t="s">
        <v>40</v>
      </c>
      <c r="H50" s="69" t="s">
        <v>40</v>
      </c>
      <c r="I50" s="69" t="s">
        <v>40</v>
      </c>
      <c r="J50" s="69" t="s">
        <v>40</v>
      </c>
      <c r="K50" s="69" t="s">
        <v>40</v>
      </c>
      <c r="L50" s="70">
        <f>IF(AND(B6="あり",F50="１割"),'参照シート【触らないで！！】'!$E$2,IF(AND(B6="あり",F50="２割"),'参照シート【触らないで！！】'!$F$2,IF(AND(B6="あり",F50="３割"),'参照シート【触らないで！！】'!$G$2,IF(AND(B6="なし",F50="１割"),'参照シート【触らないで！！】'!$E$3,IF(AND(B6="なし",F50="２割"),'参照シート【触らないで！！】'!$F$3,IF(AND(B6="なし",F50="３割"),'参照シート【触らないで！！】'!$G$3,0))))))</f>
        <v>0</v>
      </c>
      <c r="M50" s="70">
        <f>IF(AND(B6="あり",F50="１割"),'参照シート【触らないで！！】'!$H$2,IF(AND(B6="あり",F50="２割"),'参照シート【触らないで！！】'!$I$2,IF(AND(B6="あり",F50="３割"),'参照シート【触らないで！！】'!$J$2,IF(AND(B6="なし",F50="１割"),'参照シート【触らないで！！】'!$H$3,IF(AND(B6="なし",F50="２割"),'参照シート【触らないで！！】'!$I$3,IF(AND(B6="なし",F50="３割"),'参照シート【触らないで！！】'!$J$3,0))))))</f>
        <v>0</v>
      </c>
      <c r="N50" s="70" t="str">
        <f t="shared" si="14"/>
        <v>0</v>
      </c>
      <c r="O50" s="70" t="str">
        <f t="shared" si="10"/>
        <v>0</v>
      </c>
      <c r="P50" s="70" t="str">
        <f t="shared" si="11"/>
        <v>0</v>
      </c>
      <c r="Q50" s="70" t="str">
        <f t="shared" si="12"/>
        <v>0</v>
      </c>
      <c r="R50" s="70" t="str">
        <f t="shared" si="13"/>
        <v>0</v>
      </c>
      <c r="S50" s="71">
        <f t="shared" si="15"/>
        <v>0</v>
      </c>
    </row>
    <row r="51" spans="1:19" x14ac:dyDescent="0.2">
      <c r="A51" s="67"/>
      <c r="B51" s="68"/>
      <c r="C51" s="68"/>
      <c r="D51" s="68"/>
      <c r="E51" s="68"/>
      <c r="F51" s="64" t="s">
        <v>40</v>
      </c>
      <c r="G51" s="69" t="s">
        <v>40</v>
      </c>
      <c r="H51" s="69" t="s">
        <v>40</v>
      </c>
      <c r="I51" s="69" t="s">
        <v>40</v>
      </c>
      <c r="J51" s="69" t="s">
        <v>40</v>
      </c>
      <c r="K51" s="69" t="s">
        <v>40</v>
      </c>
      <c r="L51" s="70">
        <f>IF(AND(B6="あり",F51="１割"),'参照シート【触らないで！！】'!$E$2,IF(AND(B6="あり",F51="２割"),'参照シート【触らないで！！】'!$F$2,IF(AND(B6="あり",F51="３割"),'参照シート【触らないで！！】'!$G$2,IF(AND(B6="なし",F51="１割"),'参照シート【触らないで！！】'!$E$3,IF(AND(B6="なし",F51="２割"),'参照シート【触らないで！！】'!$F$3,IF(AND(B6="なし",F51="３割"),'参照シート【触らないで！！】'!$G$3,0))))))</f>
        <v>0</v>
      </c>
      <c r="M51" s="70">
        <f>IF(AND(B6="あり",F51="１割"),'参照シート【触らないで！！】'!$H$2,IF(AND(B6="あり",F51="２割"),'参照シート【触らないで！！】'!$I$2,IF(AND(B6="あり",F51="３割"),'参照シート【触らないで！！】'!$J$2,IF(AND(B6="なし",F51="１割"),'参照シート【触らないで！！】'!$H$3,IF(AND(B6="なし",F51="２割"),'参照シート【触らないで！！】'!$I$3,IF(AND(B6="なし",F51="３割"),'参照シート【触らないで！！】'!$J$3,0))))))</f>
        <v>0</v>
      </c>
      <c r="N51" s="70" t="str">
        <f t="shared" si="14"/>
        <v>0</v>
      </c>
      <c r="O51" s="70" t="str">
        <f t="shared" si="10"/>
        <v>0</v>
      </c>
      <c r="P51" s="70" t="str">
        <f t="shared" si="11"/>
        <v>0</v>
      </c>
      <c r="Q51" s="70" t="str">
        <f t="shared" si="12"/>
        <v>0</v>
      </c>
      <c r="R51" s="70" t="str">
        <f t="shared" si="13"/>
        <v>0</v>
      </c>
      <c r="S51" s="71">
        <f t="shared" si="15"/>
        <v>0</v>
      </c>
    </row>
    <row r="52" spans="1:19" x14ac:dyDescent="0.2">
      <c r="A52" s="67"/>
      <c r="B52" s="68"/>
      <c r="C52" s="68"/>
      <c r="D52" s="68"/>
      <c r="E52" s="68"/>
      <c r="F52" s="64" t="s">
        <v>40</v>
      </c>
      <c r="G52" s="69" t="s">
        <v>40</v>
      </c>
      <c r="H52" s="69" t="s">
        <v>40</v>
      </c>
      <c r="I52" s="69" t="s">
        <v>40</v>
      </c>
      <c r="J52" s="69" t="s">
        <v>40</v>
      </c>
      <c r="K52" s="69" t="s">
        <v>40</v>
      </c>
      <c r="L52" s="70">
        <f>IF(AND(B6="あり",F52="１割"),'参照シート【触らないで！！】'!$E$2,IF(AND(B6="あり",F52="２割"),'参照シート【触らないで！！】'!$F$2,IF(AND(B6="あり",F52="３割"),'参照シート【触らないで！！】'!$G$2,IF(AND(B6="なし",F52="１割"),'参照シート【触らないで！！】'!$E$3,IF(AND(B6="なし",F52="２割"),'参照シート【触らないで！！】'!$F$3,IF(AND(B6="なし",F52="３割"),'参照シート【触らないで！！】'!$G$3,0))))))</f>
        <v>0</v>
      </c>
      <c r="M52" s="70">
        <f>IF(AND(B6="あり",F52="１割"),'参照シート【触らないで！！】'!$H$2,IF(AND(B6="あり",F52="２割"),'参照シート【触らないで！！】'!$I$2,IF(AND(B6="あり",F52="３割"),'参照シート【触らないで！！】'!$J$2,IF(AND(B6="なし",F52="１割"),'参照シート【触らないで！！】'!$H$3,IF(AND(B6="なし",F52="２割"),'参照シート【触らないで！！】'!$I$3,IF(AND(B6="なし",F52="３割"),'参照シート【触らないで！！】'!$J$3,0))))))</f>
        <v>0</v>
      </c>
      <c r="N52" s="70" t="str">
        <f t="shared" si="14"/>
        <v>0</v>
      </c>
      <c r="O52" s="70" t="str">
        <f t="shared" si="10"/>
        <v>0</v>
      </c>
      <c r="P52" s="70" t="str">
        <f t="shared" si="11"/>
        <v>0</v>
      </c>
      <c r="Q52" s="70" t="str">
        <f t="shared" si="12"/>
        <v>0</v>
      </c>
      <c r="R52" s="70" t="str">
        <f t="shared" si="13"/>
        <v>0</v>
      </c>
      <c r="S52" s="71">
        <f t="shared" si="15"/>
        <v>0</v>
      </c>
    </row>
    <row r="53" spans="1:19" x14ac:dyDescent="0.2">
      <c r="A53" s="67"/>
      <c r="B53" s="68"/>
      <c r="C53" s="68"/>
      <c r="D53" s="68"/>
      <c r="E53" s="68"/>
      <c r="F53" s="64" t="s">
        <v>40</v>
      </c>
      <c r="G53" s="69" t="s">
        <v>40</v>
      </c>
      <c r="H53" s="69" t="s">
        <v>40</v>
      </c>
      <c r="I53" s="69" t="s">
        <v>40</v>
      </c>
      <c r="J53" s="69" t="s">
        <v>40</v>
      </c>
      <c r="K53" s="69" t="s">
        <v>40</v>
      </c>
      <c r="L53" s="70">
        <f>IF(AND(B6="あり",F53="１割"),'参照シート【触らないで！！】'!$E$2,IF(AND(B6="あり",F53="２割"),'参照シート【触らないで！！】'!$F$2,IF(AND(B6="あり",F53="３割"),'参照シート【触らないで！！】'!$G$2,IF(AND(B6="なし",F53="１割"),'参照シート【触らないで！！】'!$E$3,IF(AND(B6="なし",F53="２割"),'参照シート【触らないで！！】'!$F$3,IF(AND(B6="なし",F53="３割"),'参照シート【触らないで！！】'!$G$3,0))))))</f>
        <v>0</v>
      </c>
      <c r="M53" s="70">
        <f>IF(AND(B6="あり",F53="１割"),'参照シート【触らないで！！】'!$H$2,IF(AND(B6="あり",F53="２割"),'参照シート【触らないで！！】'!$I$2,IF(AND(B6="あり",F53="３割"),'参照シート【触らないで！！】'!$J$2,IF(AND(B6="なし",F53="１割"),'参照シート【触らないで！！】'!$H$3,IF(AND(B6="なし",F53="２割"),'参照シート【触らないで！！】'!$I$3,IF(AND(B6="なし",F53="３割"),'参照シート【触らないで！！】'!$J$3,0))))))</f>
        <v>0</v>
      </c>
      <c r="N53" s="70" t="str">
        <f t="shared" si="14"/>
        <v>0</v>
      </c>
      <c r="O53" s="70" t="str">
        <f t="shared" si="10"/>
        <v>0</v>
      </c>
      <c r="P53" s="70" t="str">
        <f t="shared" si="11"/>
        <v>0</v>
      </c>
      <c r="Q53" s="70" t="str">
        <f t="shared" si="12"/>
        <v>0</v>
      </c>
      <c r="R53" s="70" t="str">
        <f t="shared" si="13"/>
        <v>0</v>
      </c>
      <c r="S53" s="71">
        <f t="shared" si="15"/>
        <v>0</v>
      </c>
    </row>
    <row r="54" spans="1:19" x14ac:dyDescent="0.2">
      <c r="A54" s="67"/>
      <c r="B54" s="68"/>
      <c r="C54" s="68"/>
      <c r="D54" s="68"/>
      <c r="E54" s="68"/>
      <c r="F54" s="64" t="s">
        <v>40</v>
      </c>
      <c r="G54" s="69" t="s">
        <v>40</v>
      </c>
      <c r="H54" s="69" t="s">
        <v>40</v>
      </c>
      <c r="I54" s="69" t="s">
        <v>40</v>
      </c>
      <c r="J54" s="69" t="s">
        <v>40</v>
      </c>
      <c r="K54" s="69" t="s">
        <v>40</v>
      </c>
      <c r="L54" s="70">
        <f>IF(AND(B6="あり",F54="１割"),'参照シート【触らないで！！】'!$E$2,IF(AND(B6="あり",F54="２割"),'参照シート【触らないで！！】'!$F$2,IF(AND(B6="あり",F54="３割"),'参照シート【触らないで！！】'!$G$2,IF(AND(B6="なし",F54="１割"),'参照シート【触らないで！！】'!$E$3,IF(AND(B6="なし",F54="２割"),'参照シート【触らないで！！】'!$F$3,IF(AND(B6="なし",F54="３割"),'参照シート【触らないで！！】'!$G$3,0))))))</f>
        <v>0</v>
      </c>
      <c r="M54" s="70">
        <f>IF(AND(B6="あり",F54="１割"),'参照シート【触らないで！！】'!$H$2,IF(AND(B6="あり",F54="２割"),'参照シート【触らないで！！】'!$I$2,IF(AND(B6="あり",F54="３割"),'参照シート【触らないで！！】'!$J$2,IF(AND(B6="なし",F54="１割"),'参照シート【触らないで！！】'!$H$3,IF(AND(B6="なし",F54="２割"),'参照シート【触らないで！！】'!$I$3,IF(AND(B6="なし",F54="３割"),'参照シート【触らないで！！】'!$J$3,0))))))</f>
        <v>0</v>
      </c>
      <c r="N54" s="70" t="str">
        <f t="shared" si="14"/>
        <v>0</v>
      </c>
      <c r="O54" s="70" t="str">
        <f t="shared" si="10"/>
        <v>0</v>
      </c>
      <c r="P54" s="70" t="str">
        <f t="shared" si="11"/>
        <v>0</v>
      </c>
      <c r="Q54" s="70" t="str">
        <f t="shared" si="12"/>
        <v>0</v>
      </c>
      <c r="R54" s="70" t="str">
        <f t="shared" si="13"/>
        <v>0</v>
      </c>
      <c r="S54" s="71">
        <f t="shared" si="15"/>
        <v>0</v>
      </c>
    </row>
    <row r="55" spans="1:19" x14ac:dyDescent="0.2">
      <c r="A55" s="67"/>
      <c r="B55" s="68"/>
      <c r="C55" s="68"/>
      <c r="D55" s="68"/>
      <c r="E55" s="68"/>
      <c r="F55" s="64" t="s">
        <v>40</v>
      </c>
      <c r="G55" s="69" t="s">
        <v>40</v>
      </c>
      <c r="H55" s="69" t="s">
        <v>40</v>
      </c>
      <c r="I55" s="69" t="s">
        <v>40</v>
      </c>
      <c r="J55" s="69" t="s">
        <v>40</v>
      </c>
      <c r="K55" s="69" t="s">
        <v>40</v>
      </c>
      <c r="L55" s="70">
        <f>IF(AND(B6="あり",F55="１割"),'参照シート【触らないで！！】'!$E$2,IF(AND(B6="あり",F55="２割"),'参照シート【触らないで！！】'!$F$2,IF(AND(B6="あり",F55="３割"),'参照シート【触らないで！！】'!$G$2,IF(AND(B6="なし",F55="１割"),'参照シート【触らないで！！】'!$E$3,IF(AND(B6="なし",F55="２割"),'参照シート【触らないで！！】'!$F$3,IF(AND(B6="なし",F55="３割"),'参照シート【触らないで！！】'!$G$3,0))))))</f>
        <v>0</v>
      </c>
      <c r="M55" s="70">
        <f>IF(AND(B6="あり",F55="１割"),'参照シート【触らないで！！】'!$H$2,IF(AND(B6="あり",F55="２割"),'参照シート【触らないで！！】'!$I$2,IF(AND(B6="あり",F55="３割"),'参照シート【触らないで！！】'!$J$2,IF(AND(B6="なし",F55="１割"),'参照シート【触らないで！！】'!$H$3,IF(AND(B6="なし",F55="２割"),'参照シート【触らないで！！】'!$I$3,IF(AND(B6="なし",F55="３割"),'参照シート【触らないで！！】'!$J$3,0))))))</f>
        <v>0</v>
      </c>
      <c r="N55" s="70" t="str">
        <f t="shared" si="14"/>
        <v>0</v>
      </c>
      <c r="O55" s="70" t="str">
        <f t="shared" si="10"/>
        <v>0</v>
      </c>
      <c r="P55" s="70" t="str">
        <f t="shared" si="11"/>
        <v>0</v>
      </c>
      <c r="Q55" s="70" t="str">
        <f t="shared" si="12"/>
        <v>0</v>
      </c>
      <c r="R55" s="70" t="str">
        <f t="shared" si="13"/>
        <v>0</v>
      </c>
      <c r="S55" s="71">
        <f t="shared" si="15"/>
        <v>0</v>
      </c>
    </row>
    <row r="56" spans="1:19" x14ac:dyDescent="0.2">
      <c r="A56" s="67"/>
      <c r="B56" s="68"/>
      <c r="C56" s="68"/>
      <c r="D56" s="68"/>
      <c r="E56" s="68"/>
      <c r="F56" s="64" t="s">
        <v>40</v>
      </c>
      <c r="G56" s="69" t="s">
        <v>40</v>
      </c>
      <c r="H56" s="69" t="s">
        <v>40</v>
      </c>
      <c r="I56" s="69" t="s">
        <v>40</v>
      </c>
      <c r="J56" s="69" t="s">
        <v>40</v>
      </c>
      <c r="K56" s="69" t="s">
        <v>40</v>
      </c>
      <c r="L56" s="70">
        <f>IF(AND(B6="あり",F56="１割"),'参照シート【触らないで！！】'!$E$2,IF(AND(B6="あり",F56="２割"),'参照シート【触らないで！！】'!$F$2,IF(AND(B6="あり",F56="３割"),'参照シート【触らないで！！】'!$G$2,IF(AND(B6="なし",F56="１割"),'参照シート【触らないで！！】'!$E$3,IF(AND(B6="なし",F56="２割"),'参照シート【触らないで！！】'!$F$3,IF(AND(B6="なし",F56="３割"),'参照シート【触らないで！！】'!$G$3,0))))))</f>
        <v>0</v>
      </c>
      <c r="M56" s="70">
        <f>IF(AND(B6="あり",F56="１割"),'参照シート【触らないで！！】'!$H$2,IF(AND(B6="あり",F56="２割"),'参照シート【触らないで！！】'!$I$2,IF(AND(B6="あり",F56="３割"),'参照シート【触らないで！！】'!$J$2,IF(AND(B6="なし",F56="１割"),'参照シート【触らないで！！】'!$H$3,IF(AND(B6="なし",F56="２割"),'参照シート【触らないで！！】'!$I$3,IF(AND(B6="なし",F56="３割"),'参照シート【触らないで！！】'!$J$3,0))))))</f>
        <v>0</v>
      </c>
      <c r="N56" s="70" t="str">
        <f t="shared" si="14"/>
        <v>0</v>
      </c>
      <c r="O56" s="70" t="str">
        <f t="shared" si="10"/>
        <v>0</v>
      </c>
      <c r="P56" s="70" t="str">
        <f t="shared" si="11"/>
        <v>0</v>
      </c>
      <c r="Q56" s="70" t="str">
        <f t="shared" si="12"/>
        <v>0</v>
      </c>
      <c r="R56" s="70" t="str">
        <f t="shared" si="13"/>
        <v>0</v>
      </c>
      <c r="S56" s="71">
        <f t="shared" si="15"/>
        <v>0</v>
      </c>
    </row>
    <row r="57" spans="1:19" x14ac:dyDescent="0.2">
      <c r="A57" s="67"/>
      <c r="B57" s="68"/>
      <c r="C57" s="68"/>
      <c r="D57" s="68"/>
      <c r="E57" s="68"/>
      <c r="F57" s="64" t="s">
        <v>40</v>
      </c>
      <c r="G57" s="69" t="s">
        <v>40</v>
      </c>
      <c r="H57" s="69" t="s">
        <v>40</v>
      </c>
      <c r="I57" s="69" t="s">
        <v>40</v>
      </c>
      <c r="J57" s="69" t="s">
        <v>40</v>
      </c>
      <c r="K57" s="69" t="s">
        <v>40</v>
      </c>
      <c r="L57" s="70">
        <f>IF(AND(B6="あり",F57="１割"),'参照シート【触らないで！！】'!$E$2,IF(AND(B6="あり",F57="２割"),'参照シート【触らないで！！】'!$F$2,IF(AND(B6="あり",F57="３割"),'参照シート【触らないで！！】'!$G$2,IF(AND(B6="なし",F57="１割"),'参照シート【触らないで！！】'!$E$3,IF(AND(B6="なし",F57="２割"),'参照シート【触らないで！！】'!$F$3,IF(AND(B6="なし",F57="３割"),'参照シート【触らないで！！】'!$G$3,0))))))</f>
        <v>0</v>
      </c>
      <c r="M57" s="70">
        <f>IF(AND(B6="あり",F57="１割"),'参照シート【触らないで！！】'!$H$2,IF(AND(B6="あり",F57="２割"),'参照シート【触らないで！！】'!$I$2,IF(AND(B6="あり",F57="３割"),'参照シート【触らないで！！】'!$J$2,IF(AND(B6="なし",F57="１割"),'参照シート【触らないで！！】'!$H$3,IF(AND(B6="なし",F57="２割"),'参照シート【触らないで！！】'!$I$3,IF(AND(B6="なし",F57="３割"),'参照シート【触らないで！！】'!$J$3,0))))))</f>
        <v>0</v>
      </c>
      <c r="N57" s="70" t="str">
        <f t="shared" si="14"/>
        <v>0</v>
      </c>
      <c r="O57" s="70" t="str">
        <f t="shared" si="10"/>
        <v>0</v>
      </c>
      <c r="P57" s="70" t="str">
        <f t="shared" si="11"/>
        <v>0</v>
      </c>
      <c r="Q57" s="70" t="str">
        <f t="shared" si="12"/>
        <v>0</v>
      </c>
      <c r="R57" s="70" t="str">
        <f t="shared" si="13"/>
        <v>0</v>
      </c>
      <c r="S57" s="71">
        <f t="shared" si="15"/>
        <v>0</v>
      </c>
    </row>
    <row r="58" spans="1:19" x14ac:dyDescent="0.2">
      <c r="A58" s="67"/>
      <c r="B58" s="68"/>
      <c r="C58" s="68"/>
      <c r="D58" s="68"/>
      <c r="E58" s="68"/>
      <c r="F58" s="64" t="s">
        <v>40</v>
      </c>
      <c r="G58" s="69" t="s">
        <v>40</v>
      </c>
      <c r="H58" s="69" t="s">
        <v>40</v>
      </c>
      <c r="I58" s="69" t="s">
        <v>40</v>
      </c>
      <c r="J58" s="69" t="s">
        <v>40</v>
      </c>
      <c r="K58" s="69" t="s">
        <v>40</v>
      </c>
      <c r="L58" s="70">
        <f>IF(AND(B6="あり",F58="１割"),'参照シート【触らないで！！】'!$E$2,IF(AND(B6="あり",F58="２割"),'参照シート【触らないで！！】'!$F$2,IF(AND(B6="あり",F58="３割"),'参照シート【触らないで！！】'!$G$2,IF(AND(B6="なし",F58="１割"),'参照シート【触らないで！！】'!$E$3,IF(AND(B6="なし",F58="２割"),'参照シート【触らないで！！】'!$F$3,IF(AND(B6="なし",F58="３割"),'参照シート【触らないで！！】'!$G$3,0))))))</f>
        <v>0</v>
      </c>
      <c r="M58" s="70">
        <f>IF(AND(B6="あり",F58="１割"),'参照シート【触らないで！！】'!$H$2,IF(AND(B6="あり",F58="２割"),'参照シート【触らないで！！】'!$I$2,IF(AND(B6="あり",F58="３割"),'参照シート【触らないで！！】'!$J$2,IF(AND(B6="なし",F58="１割"),'参照シート【触らないで！！】'!$H$3,IF(AND(B6="なし",F58="２割"),'参照シート【触らないで！！】'!$I$3,IF(AND(B6="なし",F58="３割"),'参照シート【触らないで！！】'!$J$3,0))))))</f>
        <v>0</v>
      </c>
      <c r="N58" s="70" t="str">
        <f t="shared" si="14"/>
        <v>0</v>
      </c>
      <c r="O58" s="70" t="str">
        <f t="shared" si="10"/>
        <v>0</v>
      </c>
      <c r="P58" s="70" t="str">
        <f t="shared" si="11"/>
        <v>0</v>
      </c>
      <c r="Q58" s="70" t="str">
        <f t="shared" si="12"/>
        <v>0</v>
      </c>
      <c r="R58" s="70" t="str">
        <f t="shared" si="13"/>
        <v>0</v>
      </c>
      <c r="S58" s="71">
        <f t="shared" si="15"/>
        <v>0</v>
      </c>
    </row>
    <row r="59" spans="1:19" x14ac:dyDescent="0.2">
      <c r="A59" s="67"/>
      <c r="B59" s="68"/>
      <c r="C59" s="68"/>
      <c r="D59" s="68"/>
      <c r="E59" s="68"/>
      <c r="F59" s="64" t="s">
        <v>40</v>
      </c>
      <c r="G59" s="69" t="s">
        <v>40</v>
      </c>
      <c r="H59" s="69" t="s">
        <v>40</v>
      </c>
      <c r="I59" s="69" t="s">
        <v>40</v>
      </c>
      <c r="J59" s="69" t="s">
        <v>40</v>
      </c>
      <c r="K59" s="69" t="s">
        <v>40</v>
      </c>
      <c r="L59" s="70">
        <f>IF(AND(B6="あり",F59="１割"),'参照シート【触らないで！！】'!$E$2,IF(AND(B6="あり",F59="２割"),'参照シート【触らないで！！】'!$F$2,IF(AND(B6="あり",F59="３割"),'参照シート【触らないで！！】'!$G$2,IF(AND(B6="なし",F59="１割"),'参照シート【触らないで！！】'!$E$3,IF(AND(B6="なし",F59="２割"),'参照シート【触らないで！！】'!$F$3,IF(AND(B6="なし",F59="３割"),'参照シート【触らないで！！】'!$G$3,0))))))</f>
        <v>0</v>
      </c>
      <c r="M59" s="70">
        <f>IF(AND(B6="あり",F59="１割"),'参照シート【触らないで！！】'!$H$2,IF(AND(B6="あり",F59="２割"),'参照シート【触らないで！！】'!$I$2,IF(AND(B6="あり",F59="３割"),'参照シート【触らないで！！】'!$J$2,IF(AND(B6="なし",F59="１割"),'参照シート【触らないで！！】'!$H$3,IF(AND(B6="なし",F59="２割"),'参照シート【触らないで！！】'!$I$3,IF(AND(B6="なし",F59="３割"),'参照シート【触らないで！！】'!$J$3,0))))))</f>
        <v>0</v>
      </c>
      <c r="N59" s="70" t="str">
        <f t="shared" si="14"/>
        <v>0</v>
      </c>
      <c r="O59" s="70" t="str">
        <f t="shared" si="10"/>
        <v>0</v>
      </c>
      <c r="P59" s="70" t="str">
        <f t="shared" si="11"/>
        <v>0</v>
      </c>
      <c r="Q59" s="70" t="str">
        <f t="shared" si="12"/>
        <v>0</v>
      </c>
      <c r="R59" s="70" t="str">
        <f t="shared" si="13"/>
        <v>0</v>
      </c>
      <c r="S59" s="71">
        <f t="shared" si="15"/>
        <v>0</v>
      </c>
    </row>
    <row r="60" spans="1:19" x14ac:dyDescent="0.2">
      <c r="A60" s="67"/>
      <c r="B60" s="68"/>
      <c r="C60" s="68"/>
      <c r="D60" s="68"/>
      <c r="E60" s="68"/>
      <c r="F60" s="64" t="s">
        <v>40</v>
      </c>
      <c r="G60" s="69" t="s">
        <v>40</v>
      </c>
      <c r="H60" s="69" t="s">
        <v>40</v>
      </c>
      <c r="I60" s="69" t="s">
        <v>40</v>
      </c>
      <c r="J60" s="69" t="s">
        <v>40</v>
      </c>
      <c r="K60" s="69" t="s">
        <v>40</v>
      </c>
      <c r="L60" s="70">
        <f>IF(AND(B6="あり",F60="１割"),'参照シート【触らないで！！】'!$E$2,IF(AND(B6="あり",F60="２割"),'参照シート【触らないで！！】'!$F$2,IF(AND(B6="あり",F60="３割"),'参照シート【触らないで！！】'!$G$2,IF(AND(B6="なし",F60="１割"),'参照シート【触らないで！！】'!$E$3,IF(AND(B6="なし",F60="２割"),'参照シート【触らないで！！】'!$F$3,IF(AND(B6="なし",F60="３割"),'参照シート【触らないで！！】'!$G$3,0))))))</f>
        <v>0</v>
      </c>
      <c r="M60" s="70">
        <f>IF(AND(B6="あり",F60="１割"),'参照シート【触らないで！！】'!$H$2,IF(AND(B6="あり",F60="２割"),'参照シート【触らないで！！】'!$I$2,IF(AND(B6="あり",F60="３割"),'参照シート【触らないで！！】'!$J$2,IF(AND(B6="なし",F60="１割"),'参照シート【触らないで！！】'!$H$3,IF(AND(B6="なし",F60="２割"),'参照シート【触らないで！！】'!$I$3,IF(AND(B6="なし",F60="３割"),'参照シート【触らないで！！】'!$J$3,0))))))</f>
        <v>0</v>
      </c>
      <c r="N60" s="70" t="str">
        <f t="shared" si="14"/>
        <v>0</v>
      </c>
      <c r="O60" s="70" t="str">
        <f t="shared" si="10"/>
        <v>0</v>
      </c>
      <c r="P60" s="70" t="str">
        <f t="shared" si="11"/>
        <v>0</v>
      </c>
      <c r="Q60" s="70" t="str">
        <f t="shared" si="12"/>
        <v>0</v>
      </c>
      <c r="R60" s="70" t="str">
        <f t="shared" si="13"/>
        <v>0</v>
      </c>
      <c r="S60" s="71">
        <f t="shared" si="15"/>
        <v>0</v>
      </c>
    </row>
    <row r="61" spans="1:19" x14ac:dyDescent="0.2">
      <c r="A61" s="67"/>
      <c r="B61" s="68"/>
      <c r="C61" s="68"/>
      <c r="D61" s="68"/>
      <c r="E61" s="68"/>
      <c r="F61" s="64" t="s">
        <v>40</v>
      </c>
      <c r="G61" s="69" t="s">
        <v>40</v>
      </c>
      <c r="H61" s="69" t="s">
        <v>40</v>
      </c>
      <c r="I61" s="69" t="s">
        <v>40</v>
      </c>
      <c r="J61" s="69" t="s">
        <v>40</v>
      </c>
      <c r="K61" s="69" t="s">
        <v>40</v>
      </c>
      <c r="L61" s="70">
        <f>IF(AND(B6="あり",F61="１割"),'参照シート【触らないで！！】'!$E$2,IF(AND(B6="あり",F61="２割"),'参照シート【触らないで！！】'!$F$2,IF(AND(B6="あり",F61="３割"),'参照シート【触らないで！！】'!$G$2,IF(AND(B6="なし",F61="１割"),'参照シート【触らないで！！】'!$E$3,IF(AND(B6="なし",F61="２割"),'参照シート【触らないで！！】'!$F$3,IF(AND(B6="なし",F61="３割"),'参照シート【触らないで！！】'!$G$3,0))))))</f>
        <v>0</v>
      </c>
      <c r="M61" s="70">
        <f>IF(AND(B6="あり",F61="１割"),'参照シート【触らないで！！】'!$H$2,IF(AND(B6="あり",F61="２割"),'参照シート【触らないで！！】'!$I$2,IF(AND(B6="あり",F61="３割"),'参照シート【触らないで！！】'!$J$2,IF(AND(B6="なし",F61="１割"),'参照シート【触らないで！！】'!$H$3,IF(AND(B6="なし",F61="２割"),'参照シート【触らないで！！】'!$I$3,IF(AND(B6="なし",F61="３割"),'参照シート【触らないで！！】'!$J$3,0))))))</f>
        <v>0</v>
      </c>
      <c r="N61" s="70" t="str">
        <f t="shared" si="14"/>
        <v>0</v>
      </c>
      <c r="O61" s="70" t="str">
        <f t="shared" si="10"/>
        <v>0</v>
      </c>
      <c r="P61" s="70" t="str">
        <f t="shared" si="11"/>
        <v>0</v>
      </c>
      <c r="Q61" s="70" t="str">
        <f t="shared" si="12"/>
        <v>0</v>
      </c>
      <c r="R61" s="70" t="str">
        <f t="shared" si="13"/>
        <v>0</v>
      </c>
      <c r="S61" s="71">
        <f t="shared" si="15"/>
        <v>0</v>
      </c>
    </row>
    <row r="62" spans="1:19" x14ac:dyDescent="0.2">
      <c r="A62" s="67"/>
      <c r="B62" s="68"/>
      <c r="C62" s="68"/>
      <c r="D62" s="68"/>
      <c r="E62" s="68"/>
      <c r="F62" s="64" t="s">
        <v>40</v>
      </c>
      <c r="G62" s="69" t="s">
        <v>40</v>
      </c>
      <c r="H62" s="69" t="s">
        <v>40</v>
      </c>
      <c r="I62" s="69" t="s">
        <v>40</v>
      </c>
      <c r="J62" s="69" t="s">
        <v>40</v>
      </c>
      <c r="K62" s="69" t="s">
        <v>40</v>
      </c>
      <c r="L62" s="70">
        <f>IF(AND(B6="あり",F62="１割"),'参照シート【触らないで！！】'!$E$2,IF(AND(B6="あり",F62="２割"),'参照シート【触らないで！！】'!$F$2,IF(AND(B6="あり",F62="３割"),'参照シート【触らないで！！】'!$G$2,IF(AND(B6="なし",F62="１割"),'参照シート【触らないで！！】'!$E$3,IF(AND(B6="なし",F62="２割"),'参照シート【触らないで！！】'!$F$3,IF(AND(B6="なし",F62="３割"),'参照シート【触らないで！！】'!$G$3,0))))))</f>
        <v>0</v>
      </c>
      <c r="M62" s="70">
        <f>IF(AND(B6="あり",F62="１割"),'参照シート【触らないで！！】'!$H$2,IF(AND(B6="あり",F62="２割"),'参照シート【触らないで！！】'!$I$2,IF(AND(B6="あり",F62="３割"),'参照シート【触らないで！！】'!$J$2,IF(AND(B6="なし",F62="１割"),'参照シート【触らないで！！】'!$H$3,IF(AND(B6="なし",F62="２割"),'参照シート【触らないで！！】'!$I$3,IF(AND(B6="なし",F62="３割"),'参照シート【触らないで！！】'!$J$3,0))))))</f>
        <v>0</v>
      </c>
      <c r="N62" s="70" t="str">
        <f t="shared" si="14"/>
        <v>0</v>
      </c>
      <c r="O62" s="70" t="str">
        <f t="shared" si="10"/>
        <v>0</v>
      </c>
      <c r="P62" s="70" t="str">
        <f t="shared" si="11"/>
        <v>0</v>
      </c>
      <c r="Q62" s="70" t="str">
        <f t="shared" si="12"/>
        <v>0</v>
      </c>
      <c r="R62" s="70" t="str">
        <f t="shared" si="13"/>
        <v>0</v>
      </c>
      <c r="S62" s="71">
        <f t="shared" si="15"/>
        <v>0</v>
      </c>
    </row>
    <row r="63" spans="1:19" x14ac:dyDescent="0.2">
      <c r="A63" s="67"/>
      <c r="B63" s="68"/>
      <c r="C63" s="68"/>
      <c r="D63" s="68"/>
      <c r="E63" s="68"/>
      <c r="F63" s="64" t="s">
        <v>40</v>
      </c>
      <c r="G63" s="69" t="s">
        <v>40</v>
      </c>
      <c r="H63" s="69" t="s">
        <v>40</v>
      </c>
      <c r="I63" s="69" t="s">
        <v>40</v>
      </c>
      <c r="J63" s="69" t="s">
        <v>40</v>
      </c>
      <c r="K63" s="69" t="s">
        <v>40</v>
      </c>
      <c r="L63" s="70">
        <f>IF(AND(B6="あり",F63="１割"),'参照シート【触らないで！！】'!$E$2,IF(AND(B6="あり",F63="２割"),'参照シート【触らないで！！】'!$F$2,IF(AND(B6="あり",F63="３割"),'参照シート【触らないで！！】'!$G$2,IF(AND(B6="なし",F63="１割"),'参照シート【触らないで！！】'!$E$3,IF(AND(B6="なし",F63="２割"),'参照シート【触らないで！！】'!$F$3,IF(AND(B6="なし",F63="３割"),'参照シート【触らないで！！】'!$G$3,0))))))</f>
        <v>0</v>
      </c>
      <c r="M63" s="70">
        <f>IF(AND(B6="あり",F63="１割"),'参照シート【触らないで！！】'!$H$2,IF(AND(B6="あり",F63="２割"),'参照シート【触らないで！！】'!$I$2,IF(AND(B6="あり",F63="３割"),'参照シート【触らないで！！】'!$J$2,IF(AND(B6="なし",F63="１割"),'参照シート【触らないで！！】'!$H$3,IF(AND(B6="なし",F63="２割"),'参照シート【触らないで！！】'!$I$3,IF(AND(B6="なし",F63="３割"),'参照シート【触らないで！！】'!$J$3,0))))))</f>
        <v>0</v>
      </c>
      <c r="N63" s="70" t="str">
        <f t="shared" si="14"/>
        <v>0</v>
      </c>
      <c r="O63" s="70" t="str">
        <f t="shared" si="10"/>
        <v>0</v>
      </c>
      <c r="P63" s="70" t="str">
        <f t="shared" si="11"/>
        <v>0</v>
      </c>
      <c r="Q63" s="70" t="str">
        <f t="shared" si="12"/>
        <v>0</v>
      </c>
      <c r="R63" s="70" t="str">
        <f t="shared" si="13"/>
        <v>0</v>
      </c>
      <c r="S63" s="71">
        <f t="shared" si="15"/>
        <v>0</v>
      </c>
    </row>
    <row r="64" spans="1:19" x14ac:dyDescent="0.2">
      <c r="A64" s="67"/>
      <c r="B64" s="68"/>
      <c r="C64" s="68"/>
      <c r="D64" s="68"/>
      <c r="E64" s="68"/>
      <c r="F64" s="64" t="s">
        <v>40</v>
      </c>
      <c r="G64" s="69" t="s">
        <v>40</v>
      </c>
      <c r="H64" s="69" t="s">
        <v>40</v>
      </c>
      <c r="I64" s="69" t="s">
        <v>40</v>
      </c>
      <c r="J64" s="69" t="s">
        <v>40</v>
      </c>
      <c r="K64" s="69" t="s">
        <v>40</v>
      </c>
      <c r="L64" s="70">
        <f>IF(AND(B6="あり",F64="１割"),'参照シート【触らないで！！】'!$E$2,IF(AND(B6="あり",F64="２割"),'参照シート【触らないで！！】'!$F$2,IF(AND(B6="あり",F64="３割"),'参照シート【触らないで！！】'!$G$2,IF(AND(B6="なし",F64="１割"),'参照シート【触らないで！！】'!$E$3,IF(AND(B6="なし",F64="２割"),'参照シート【触らないで！！】'!$F$3,IF(AND(B6="なし",F64="３割"),'参照シート【触らないで！！】'!$G$3,0))))))</f>
        <v>0</v>
      </c>
      <c r="M64" s="70">
        <f>IF(AND(B6="あり",F64="１割"),'参照シート【触らないで！！】'!$H$2,IF(AND(B6="あり",F64="２割"),'参照シート【触らないで！！】'!$I$2,IF(AND(B6="あり",F64="３割"),'参照シート【触らないで！！】'!$J$2,IF(AND(B6="なし",F64="１割"),'参照シート【触らないで！！】'!$H$3,IF(AND(B6="なし",F64="２割"),'参照シート【触らないで！！】'!$I$3,IF(AND(B6="なし",F64="３割"),'参照シート【触らないで！！】'!$J$3,0))))))</f>
        <v>0</v>
      </c>
      <c r="N64" s="70" t="str">
        <f t="shared" si="14"/>
        <v>0</v>
      </c>
      <c r="O64" s="70" t="str">
        <f t="shared" si="10"/>
        <v>0</v>
      </c>
      <c r="P64" s="70" t="str">
        <f t="shared" si="11"/>
        <v>0</v>
      </c>
      <c r="Q64" s="70" t="str">
        <f t="shared" si="12"/>
        <v>0</v>
      </c>
      <c r="R64" s="70" t="str">
        <f t="shared" si="13"/>
        <v>0</v>
      </c>
      <c r="S64" s="71">
        <f t="shared" si="15"/>
        <v>0</v>
      </c>
    </row>
    <row r="65" spans="1:19" x14ac:dyDescent="0.2">
      <c r="A65" s="67"/>
      <c r="B65" s="68"/>
      <c r="C65" s="68"/>
      <c r="D65" s="68"/>
      <c r="E65" s="68"/>
      <c r="F65" s="64" t="s">
        <v>40</v>
      </c>
      <c r="G65" s="69" t="s">
        <v>40</v>
      </c>
      <c r="H65" s="69" t="s">
        <v>40</v>
      </c>
      <c r="I65" s="69" t="s">
        <v>40</v>
      </c>
      <c r="J65" s="69" t="s">
        <v>40</v>
      </c>
      <c r="K65" s="69" t="s">
        <v>40</v>
      </c>
      <c r="L65" s="70">
        <f>IF(AND(B6="あり",F65="１割"),'参照シート【触らないで！！】'!$E$2,IF(AND(B6="あり",F65="２割"),'参照シート【触らないで！！】'!$F$2,IF(AND(B6="あり",F65="３割"),'参照シート【触らないで！！】'!$G$2,IF(AND(B6="なし",F65="１割"),'参照シート【触らないで！！】'!$E$3,IF(AND(B6="なし",F65="２割"),'参照シート【触らないで！！】'!$F$3,IF(AND(B6="なし",F65="３割"),'参照シート【触らないで！！】'!$G$3,0))))))</f>
        <v>0</v>
      </c>
      <c r="M65" s="70">
        <f>IF(AND(B6="あり",F65="１割"),'参照シート【触らないで！！】'!$H$2,IF(AND(B6="あり",F65="２割"),'参照シート【触らないで！！】'!$I$2,IF(AND(B6="あり",F65="３割"),'参照シート【触らないで！！】'!$J$2,IF(AND(B6="なし",F65="１割"),'参照シート【触らないで！！】'!$H$3,IF(AND(B6="なし",F65="２割"),'参照シート【触らないで！！】'!$I$3,IF(AND(B6="なし",F65="３割"),'参照シート【触らないで！！】'!$J$3,0))))))</f>
        <v>0</v>
      </c>
      <c r="N65" s="70" t="str">
        <f t="shared" si="14"/>
        <v>0</v>
      </c>
      <c r="O65" s="70" t="str">
        <f t="shared" si="10"/>
        <v>0</v>
      </c>
      <c r="P65" s="70" t="str">
        <f t="shared" si="11"/>
        <v>0</v>
      </c>
      <c r="Q65" s="70" t="str">
        <f t="shared" si="12"/>
        <v>0</v>
      </c>
      <c r="R65" s="70" t="str">
        <f t="shared" si="13"/>
        <v>0</v>
      </c>
      <c r="S65" s="71">
        <f t="shared" si="15"/>
        <v>0</v>
      </c>
    </row>
    <row r="66" spans="1:19" x14ac:dyDescent="0.2">
      <c r="A66" s="67"/>
      <c r="B66" s="68"/>
      <c r="C66" s="68"/>
      <c r="D66" s="68"/>
      <c r="E66" s="68"/>
      <c r="F66" s="64" t="s">
        <v>40</v>
      </c>
      <c r="G66" s="69" t="s">
        <v>40</v>
      </c>
      <c r="H66" s="69" t="s">
        <v>40</v>
      </c>
      <c r="I66" s="69" t="s">
        <v>40</v>
      </c>
      <c r="J66" s="69" t="s">
        <v>40</v>
      </c>
      <c r="K66" s="69" t="s">
        <v>40</v>
      </c>
      <c r="L66" s="70">
        <f>IF(AND(B6="あり",F66="１割"),'参照シート【触らないで！！】'!$E$2,IF(AND(B6="あり",F66="２割"),'参照シート【触らないで！！】'!$F$2,IF(AND(B6="あり",F66="３割"),'参照シート【触らないで！！】'!$G$2,IF(AND(B6="なし",F66="１割"),'参照シート【触らないで！！】'!$E$3,IF(AND(B6="なし",F66="２割"),'参照シート【触らないで！！】'!$F$3,IF(AND(B6="なし",F66="３割"),'参照シート【触らないで！！】'!$G$3,0))))))</f>
        <v>0</v>
      </c>
      <c r="M66" s="70">
        <f>IF(AND(B6="あり",F66="１割"),'参照シート【触らないで！！】'!$H$2,IF(AND(B6="あり",F66="２割"),'参照シート【触らないで！！】'!$I$2,IF(AND(B6="あり",F66="３割"),'参照シート【触らないで！！】'!$J$2,IF(AND(B6="なし",F66="１割"),'参照シート【触らないで！！】'!$H$3,IF(AND(B6="なし",F66="２割"),'参照シート【触らないで！！】'!$I$3,IF(AND(B6="なし",F66="３割"),'参照シート【触らないで！！】'!$J$3,0))))))</f>
        <v>0</v>
      </c>
      <c r="N66" s="70" t="str">
        <f t="shared" si="14"/>
        <v>0</v>
      </c>
      <c r="O66" s="70" t="str">
        <f t="shared" si="10"/>
        <v>0</v>
      </c>
      <c r="P66" s="70" t="str">
        <f t="shared" si="11"/>
        <v>0</v>
      </c>
      <c r="Q66" s="70" t="str">
        <f t="shared" si="12"/>
        <v>0</v>
      </c>
      <c r="R66" s="70" t="str">
        <f t="shared" si="13"/>
        <v>0</v>
      </c>
      <c r="S66" s="71">
        <f t="shared" si="15"/>
        <v>0</v>
      </c>
    </row>
    <row r="67" spans="1:19" x14ac:dyDescent="0.2">
      <c r="A67" s="67"/>
      <c r="B67" s="68"/>
      <c r="C67" s="68"/>
      <c r="D67" s="68"/>
      <c r="E67" s="68"/>
      <c r="F67" s="64" t="s">
        <v>40</v>
      </c>
      <c r="G67" s="69" t="s">
        <v>40</v>
      </c>
      <c r="H67" s="69" t="s">
        <v>40</v>
      </c>
      <c r="I67" s="69" t="s">
        <v>40</v>
      </c>
      <c r="J67" s="69" t="s">
        <v>40</v>
      </c>
      <c r="K67" s="69" t="s">
        <v>40</v>
      </c>
      <c r="L67" s="70">
        <f>IF(AND(B6="あり",F67="１割"),'参照シート【触らないで！！】'!$E$2,IF(AND(B6="あり",F67="２割"),'参照シート【触らないで！！】'!$F$2,IF(AND(B6="あり",F67="３割"),'参照シート【触らないで！！】'!$G$2,IF(AND(B6="なし",F67="１割"),'参照シート【触らないで！！】'!$E$3,IF(AND(B6="なし",F67="２割"),'参照シート【触らないで！！】'!$F$3,IF(AND(B6="なし",F67="３割"),'参照シート【触らないで！！】'!$G$3,0))))))</f>
        <v>0</v>
      </c>
      <c r="M67" s="70">
        <f>IF(AND(B6="あり",F67="１割"),'参照シート【触らないで！！】'!$H$2,IF(AND(B6="あり",F67="２割"),'参照シート【触らないで！！】'!$I$2,IF(AND(B6="あり",F67="３割"),'参照シート【触らないで！！】'!$J$2,IF(AND(B6="なし",F67="１割"),'参照シート【触らないで！！】'!$H$3,IF(AND(B6="なし",F67="２割"),'参照シート【触らないで！！】'!$I$3,IF(AND(B6="なし",F67="３割"),'参照シート【触らないで！！】'!$J$3,0))))))</f>
        <v>0</v>
      </c>
      <c r="N67" s="70" t="str">
        <f t="shared" si="14"/>
        <v>0</v>
      </c>
      <c r="O67" s="70" t="str">
        <f t="shared" si="10"/>
        <v>0</v>
      </c>
      <c r="P67" s="70" t="str">
        <f t="shared" si="11"/>
        <v>0</v>
      </c>
      <c r="Q67" s="70" t="str">
        <f t="shared" si="12"/>
        <v>0</v>
      </c>
      <c r="R67" s="70" t="str">
        <f t="shared" si="13"/>
        <v>0</v>
      </c>
      <c r="S67" s="71">
        <f t="shared" si="15"/>
        <v>0</v>
      </c>
    </row>
    <row r="68" spans="1:19" x14ac:dyDescent="0.2">
      <c r="A68" s="73"/>
      <c r="B68" s="99" t="s">
        <v>91</v>
      </c>
      <c r="C68" s="100"/>
      <c r="D68" s="100"/>
      <c r="E68" s="100"/>
      <c r="F68" s="101"/>
      <c r="G68" s="74">
        <f>COUNTIF(G48:G67, "◎") + COUNTIF(G48:G67, "○")</f>
        <v>0</v>
      </c>
      <c r="H68" s="74">
        <f t="shared" ref="H68:K68" si="16">COUNTIF(H48:H67, "◎") + COUNTIF(H48:H67, "○")</f>
        <v>0</v>
      </c>
      <c r="I68" s="74">
        <f t="shared" si="16"/>
        <v>0</v>
      </c>
      <c r="J68" s="74">
        <f t="shared" si="16"/>
        <v>0</v>
      </c>
      <c r="K68" s="74">
        <f t="shared" si="16"/>
        <v>0</v>
      </c>
      <c r="S68" s="75"/>
    </row>
    <row r="69" spans="1:19" ht="16.5" customHeight="1" x14ac:dyDescent="0.2">
      <c r="A69" s="73"/>
      <c r="B69" s="102" t="s">
        <v>92</v>
      </c>
      <c r="C69" s="103"/>
      <c r="D69" s="103"/>
      <c r="E69" s="103"/>
      <c r="F69" s="104"/>
      <c r="G69" s="76">
        <f>COUNTIF(G48:G67,"◎")</f>
        <v>0</v>
      </c>
      <c r="H69" s="76">
        <f t="shared" ref="H69:J69" si="17">COUNTIF(H48:H67,"◎")</f>
        <v>0</v>
      </c>
      <c r="I69" s="76">
        <f t="shared" si="17"/>
        <v>0</v>
      </c>
      <c r="J69" s="76">
        <f t="shared" si="17"/>
        <v>0</v>
      </c>
      <c r="K69" s="76">
        <f>COUNTIF(K48:K67,"◎")</f>
        <v>0</v>
      </c>
      <c r="S69" s="75"/>
    </row>
    <row r="70" spans="1:19" x14ac:dyDescent="0.2">
      <c r="D70" s="77"/>
      <c r="E70" s="77"/>
      <c r="F70" s="77"/>
      <c r="G70" s="77" t="str">
        <f>IF(COUNTIF(G48:G67,"-")=COUNTA(G48:G67),"開催なし",IF(COUNTIFS(G48:G67,"&lt;&gt;×",G48:G67,"&lt;&gt;-")=0,"未実施","実施"))</f>
        <v>開催なし</v>
      </c>
      <c r="H70" s="78" t="str">
        <f t="shared" ref="H70:K70" si="18">IF(COUNTIF(H48:H67,"-")=COUNTA(H48:H67),"開催なし",IF(COUNTIFS(H48:H67,"&lt;&gt;×",H48:H67,"&lt;&gt;-")=0,"未実施","実施"))</f>
        <v>開催なし</v>
      </c>
      <c r="I70" s="78" t="str">
        <f t="shared" si="18"/>
        <v>開催なし</v>
      </c>
      <c r="J70" s="78" t="str">
        <f t="shared" si="18"/>
        <v>開催なし</v>
      </c>
      <c r="K70" s="78" t="str">
        <f t="shared" si="18"/>
        <v>開催なし</v>
      </c>
      <c r="S70" s="75"/>
    </row>
    <row r="71" spans="1:19" ht="17" thickBot="1" x14ac:dyDescent="0.25">
      <c r="D71" s="77"/>
      <c r="E71" s="77"/>
      <c r="F71" s="77"/>
      <c r="G71" s="77"/>
      <c r="S71" s="75"/>
    </row>
    <row r="72" spans="1:19" ht="25" customHeight="1" thickBot="1" x14ac:dyDescent="0.25">
      <c r="D72" s="73"/>
      <c r="F72" s="105" t="str">
        <f>A44&amp;"月委託料"</f>
        <v>8月委託料</v>
      </c>
      <c r="G72" s="106"/>
      <c r="H72" s="79">
        <f>SUM(S48:S67)</f>
        <v>0</v>
      </c>
      <c r="I72" s="77" t="s">
        <v>112</v>
      </c>
      <c r="J72" s="80">
        <f>COUNTIF(G70:K70,"未実施")*7000</f>
        <v>0</v>
      </c>
      <c r="K72" s="77" t="s">
        <v>113</v>
      </c>
      <c r="L72" s="77"/>
      <c r="M72" s="77"/>
      <c r="N72" s="77"/>
      <c r="O72" s="77"/>
      <c r="P72" s="77"/>
      <c r="Q72" s="77"/>
      <c r="R72" s="77"/>
      <c r="S72" s="81">
        <f>H72+J72</f>
        <v>0</v>
      </c>
    </row>
    <row r="73" spans="1:19" x14ac:dyDescent="0.2">
      <c r="D73" s="73"/>
      <c r="F73" s="77"/>
      <c r="G73" s="77"/>
      <c r="H73" s="79"/>
      <c r="I73" s="77"/>
      <c r="J73" s="82" t="s">
        <v>119</v>
      </c>
      <c r="K73" s="77"/>
      <c r="L73" s="77"/>
      <c r="M73" s="77"/>
      <c r="N73" s="77"/>
      <c r="O73" s="77"/>
      <c r="P73" s="77"/>
      <c r="Q73" s="77"/>
      <c r="R73" s="77"/>
      <c r="S73" s="80"/>
    </row>
    <row r="74" spans="1:19" ht="25" customHeight="1" thickBot="1" x14ac:dyDescent="0.25">
      <c r="B74" s="107" t="s">
        <v>120</v>
      </c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9"/>
    </row>
    <row r="75" spans="1:19" ht="25" customHeight="1" x14ac:dyDescent="0.2">
      <c r="B75" s="110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2"/>
    </row>
    <row r="76" spans="1:19" ht="25" customHeight="1" thickBot="1" x14ac:dyDescent="0.25"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5"/>
    </row>
    <row r="77" spans="1:19" ht="13.5" customHeight="1" x14ac:dyDescent="0.2">
      <c r="S77" s="75"/>
    </row>
    <row r="78" spans="1:19" ht="28.5" customHeight="1" x14ac:dyDescent="0.45">
      <c r="A78" s="53">
        <f>A10+2</f>
        <v>9</v>
      </c>
      <c r="B78" s="54" t="s">
        <v>1</v>
      </c>
      <c r="C78" s="53"/>
      <c r="D78" s="83"/>
      <c r="S78" s="75"/>
    </row>
    <row r="79" spans="1:19" ht="15" customHeight="1" x14ac:dyDescent="0.2">
      <c r="A79" s="90" t="s">
        <v>20</v>
      </c>
      <c r="B79" s="92" t="s">
        <v>21</v>
      </c>
      <c r="C79" s="92" t="s">
        <v>22</v>
      </c>
      <c r="D79" s="90" t="s">
        <v>23</v>
      </c>
      <c r="E79" s="90" t="s">
        <v>24</v>
      </c>
      <c r="F79" s="55" t="s">
        <v>37</v>
      </c>
      <c r="G79" s="56" t="s">
        <v>32</v>
      </c>
      <c r="H79" s="56" t="s">
        <v>33</v>
      </c>
      <c r="I79" s="56" t="s">
        <v>34</v>
      </c>
      <c r="J79" s="56" t="s">
        <v>35</v>
      </c>
      <c r="K79" s="56" t="s">
        <v>36</v>
      </c>
      <c r="L79" s="94" t="s">
        <v>45</v>
      </c>
      <c r="M79" s="95"/>
      <c r="N79" s="56" t="s">
        <v>32</v>
      </c>
      <c r="O79" s="56" t="s">
        <v>33</v>
      </c>
      <c r="P79" s="56" t="s">
        <v>34</v>
      </c>
      <c r="Q79" s="56" t="s">
        <v>35</v>
      </c>
      <c r="R79" s="56" t="s">
        <v>36</v>
      </c>
      <c r="S79" s="56" t="s">
        <v>14</v>
      </c>
    </row>
    <row r="80" spans="1:19" ht="49.5" customHeight="1" x14ac:dyDescent="0.2">
      <c r="A80" s="91"/>
      <c r="B80" s="93"/>
      <c r="C80" s="93"/>
      <c r="D80" s="91"/>
      <c r="E80" s="91"/>
      <c r="F80" s="57" t="s">
        <v>49</v>
      </c>
      <c r="G80" s="58" t="s">
        <v>39</v>
      </c>
      <c r="H80" s="58" t="s">
        <v>39</v>
      </c>
      <c r="I80" s="58" t="s">
        <v>39</v>
      </c>
      <c r="J80" s="58" t="s">
        <v>39</v>
      </c>
      <c r="K80" s="58" t="s">
        <v>118</v>
      </c>
      <c r="L80" s="57" t="s">
        <v>46</v>
      </c>
      <c r="M80" s="57" t="s">
        <v>47</v>
      </c>
      <c r="N80" s="58" t="s">
        <v>31</v>
      </c>
      <c r="O80" s="58" t="s">
        <v>31</v>
      </c>
      <c r="P80" s="58" t="s">
        <v>31</v>
      </c>
      <c r="Q80" s="58" t="s">
        <v>31</v>
      </c>
      <c r="R80" s="58" t="s">
        <v>31</v>
      </c>
      <c r="S80" s="59" t="s">
        <v>48</v>
      </c>
    </row>
    <row r="81" spans="1:19" x14ac:dyDescent="0.2">
      <c r="A81" s="62" t="s">
        <v>38</v>
      </c>
      <c r="B81" s="63" t="s">
        <v>55</v>
      </c>
      <c r="C81" s="63" t="s">
        <v>53</v>
      </c>
      <c r="D81" s="63" t="s">
        <v>56</v>
      </c>
      <c r="E81" s="63" t="s">
        <v>54</v>
      </c>
      <c r="F81" s="64" t="s">
        <v>50</v>
      </c>
      <c r="G81" s="62" t="s">
        <v>57</v>
      </c>
      <c r="H81" s="62" t="s">
        <v>57</v>
      </c>
      <c r="I81" s="62" t="s">
        <v>57</v>
      </c>
      <c r="J81" s="62" t="s">
        <v>57</v>
      </c>
      <c r="K81" s="62" t="s">
        <v>40</v>
      </c>
      <c r="L81" s="65">
        <f>IF(AND(B6="あり",F81="１割"),'参照シート【触らないで！！】'!$E$2,IF(AND(B6="あり",F81="２割"),'参照シート【触らないで！！】'!$F$2,IF(AND(B6="あり",F81="３割"),'参照シート【触らないで！！】'!$G$2,IF(AND(B6="なし",F81="１割"),'参照シート【触らないで！！】'!$E$3,IF(AND(B6="なし",F81="２割"),'参照シート【触らないで！！】'!$F$3,IF(AND(B6="なし",F81="３割"),'参照シート【触らないで！！】'!$G$3,0))))))</f>
        <v>0</v>
      </c>
      <c r="M81" s="65">
        <f>IF(AND(B6="あり",F81="１割"),'参照シート【触らないで！！】'!$H$2,IF(AND(B6="あり",F81="２割"),'参照シート【触らないで！！】'!$I$2,IF(AND(B6="あり",F81="３割"),'参照シート【触らないで！！】'!$J$2,IF(AND(B6="なし",F81="１割"),'参照シート【触らないで！！】'!$H$3,IF(AND(B6="なし",F81="２割"),'参照シート【触らないで！！】'!$I$3,IF(AND(B6="なし",F81="３割"),'参照シート【触らないで！！】'!$J$3,0))))))</f>
        <v>0</v>
      </c>
      <c r="N81" s="65">
        <f>IF(G81="◎",L81,IF(G81="○",M81,"0"))</f>
        <v>0</v>
      </c>
      <c r="O81" s="65">
        <f t="shared" ref="O81:O101" si="19">IF(H81="◎",L81,IF(H81="○",M81,"0"))</f>
        <v>0</v>
      </c>
      <c r="P81" s="65">
        <f t="shared" ref="P81:P101" si="20">IF(I81="◎",L81,IF(I81="○",M81,"0"))</f>
        <v>0</v>
      </c>
      <c r="Q81" s="65">
        <f t="shared" ref="Q81:Q101" si="21">IF(J81="◎",L81,IF(J81="○",M81,"0"))</f>
        <v>0</v>
      </c>
      <c r="R81" s="65" t="str">
        <f t="shared" ref="R81:R101" si="22">IF(K81="◎",L81,IF(K81="○",M81,"0"))</f>
        <v>0</v>
      </c>
      <c r="S81" s="66">
        <f>SUM(N81:R81)</f>
        <v>0</v>
      </c>
    </row>
    <row r="82" spans="1:19" x14ac:dyDescent="0.2">
      <c r="A82" s="67"/>
      <c r="B82" s="68"/>
      <c r="C82" s="68"/>
      <c r="D82" s="68"/>
      <c r="E82" s="68"/>
      <c r="F82" s="64" t="s">
        <v>40</v>
      </c>
      <c r="G82" s="69" t="s">
        <v>40</v>
      </c>
      <c r="H82" s="69" t="s">
        <v>40</v>
      </c>
      <c r="I82" s="69" t="s">
        <v>40</v>
      </c>
      <c r="J82" s="69" t="s">
        <v>40</v>
      </c>
      <c r="K82" s="69" t="s">
        <v>40</v>
      </c>
      <c r="L82" s="70">
        <f>IF(AND(B6="あり",F82="１割"),'参照シート【触らないで！！】'!$E$2,IF(AND(B6="あり",F82="２割"),'参照シート【触らないで！！】'!$F$2,IF(AND(B6="あり",F82="３割"),'参照シート【触らないで！！】'!$G$2,IF(AND(B6="なし",F82="１割"),'参照シート【触らないで！！】'!$E$3,IF(AND(B6="なし",F82="２割"),'参照シート【触らないで！！】'!$F$3,IF(AND(B6="なし",F82="３割"),'参照シート【触らないで！！】'!$G$3,0))))))</f>
        <v>0</v>
      </c>
      <c r="M82" s="70">
        <f>IF(AND(B6="あり",F82="１割"),'参照シート【触らないで！！】'!$H$2,IF(AND(B6="あり",F82="２割"),'参照シート【触らないで！！】'!$I$2,IF(AND(B6="あり",F82="３割"),'参照シート【触らないで！！】'!$J$2,IF(AND(B6="なし",F82="１割"),'参照シート【触らないで！！】'!$H$3,IF(AND(B6="なし",F82="２割"),'参照シート【触らないで！！】'!$I$3,IF(AND(B6="なし",F82="３割"),'参照シート【触らないで！！】'!$J$3,0))))))</f>
        <v>0</v>
      </c>
      <c r="N82" s="70" t="str">
        <f t="shared" ref="N82:N101" si="23">IF(G82="◎",L82,IF(G82="○",M82,"0"))</f>
        <v>0</v>
      </c>
      <c r="O82" s="70" t="str">
        <f t="shared" si="19"/>
        <v>0</v>
      </c>
      <c r="P82" s="70" t="str">
        <f t="shared" si="20"/>
        <v>0</v>
      </c>
      <c r="Q82" s="70" t="str">
        <f t="shared" si="21"/>
        <v>0</v>
      </c>
      <c r="R82" s="70" t="str">
        <f t="shared" si="22"/>
        <v>0</v>
      </c>
      <c r="S82" s="71">
        <f t="shared" ref="S82:S101" si="24">SUM(N82:R82)</f>
        <v>0</v>
      </c>
    </row>
    <row r="83" spans="1:19" x14ac:dyDescent="0.2">
      <c r="A83" s="67"/>
      <c r="B83" s="68"/>
      <c r="C83" s="68"/>
      <c r="D83" s="68"/>
      <c r="E83" s="68"/>
      <c r="F83" s="64" t="s">
        <v>40</v>
      </c>
      <c r="G83" s="69" t="s">
        <v>40</v>
      </c>
      <c r="H83" s="69" t="s">
        <v>40</v>
      </c>
      <c r="I83" s="69" t="s">
        <v>40</v>
      </c>
      <c r="J83" s="69" t="s">
        <v>40</v>
      </c>
      <c r="K83" s="69" t="s">
        <v>40</v>
      </c>
      <c r="L83" s="70">
        <f>IF(AND(B6="あり",F83="１割"),'参照シート【触らないで！！】'!$E$2,IF(AND(B6="あり",F83="２割"),'参照シート【触らないで！！】'!$F$2,IF(AND(B6="あり",F83="３割"),'参照シート【触らないで！！】'!$G$2,IF(AND(B6="なし",F83="１割"),'参照シート【触らないで！！】'!$E$3,IF(AND(B6="なし",F83="２割"),'参照シート【触らないで！！】'!$F$3,IF(AND(B6="なし",F83="３割"),'参照シート【触らないで！！】'!$G$3,0))))))</f>
        <v>0</v>
      </c>
      <c r="M83" s="70">
        <f>IF(AND(B6="あり",F83="１割"),'参照シート【触らないで！！】'!$H$2,IF(AND(B6="あり",F83="２割"),'参照シート【触らないで！！】'!$I$2,IF(AND(B6="あり",F83="３割"),'参照シート【触らないで！！】'!$J$2,IF(AND(B6="なし",F83="１割"),'参照シート【触らないで！！】'!$H$3,IF(AND(B6="なし",F83="２割"),'参照シート【触らないで！！】'!$I$3,IF(AND(B6="なし",F83="３割"),'参照シート【触らないで！！】'!$J$3,0))))))</f>
        <v>0</v>
      </c>
      <c r="N83" s="70" t="str">
        <f t="shared" si="23"/>
        <v>0</v>
      </c>
      <c r="O83" s="70" t="str">
        <f t="shared" si="19"/>
        <v>0</v>
      </c>
      <c r="P83" s="70" t="str">
        <f t="shared" si="20"/>
        <v>0</v>
      </c>
      <c r="Q83" s="70" t="str">
        <f t="shared" si="21"/>
        <v>0</v>
      </c>
      <c r="R83" s="70" t="str">
        <f t="shared" si="22"/>
        <v>0</v>
      </c>
      <c r="S83" s="71">
        <f t="shared" si="24"/>
        <v>0</v>
      </c>
    </row>
    <row r="84" spans="1:19" x14ac:dyDescent="0.2">
      <c r="A84" s="67"/>
      <c r="B84" s="68"/>
      <c r="C84" s="68"/>
      <c r="D84" s="68"/>
      <c r="E84" s="68"/>
      <c r="F84" s="64" t="s">
        <v>40</v>
      </c>
      <c r="G84" s="69" t="s">
        <v>40</v>
      </c>
      <c r="H84" s="69" t="s">
        <v>40</v>
      </c>
      <c r="I84" s="69" t="s">
        <v>40</v>
      </c>
      <c r="J84" s="69" t="s">
        <v>40</v>
      </c>
      <c r="K84" s="69" t="s">
        <v>40</v>
      </c>
      <c r="L84" s="70">
        <f>IF(AND(B6="あり",F84="１割"),'参照シート【触らないで！！】'!$E$2,IF(AND(B6="あり",F84="２割"),'参照シート【触らないで！！】'!$F$2,IF(AND(B6="あり",F84="３割"),'参照シート【触らないで！！】'!$G$2,IF(AND(B6="なし",F84="１割"),'参照シート【触らないで！！】'!$E$3,IF(AND(B6="なし",F84="２割"),'参照シート【触らないで！！】'!$F$3,IF(AND(B6="なし",F84="３割"),'参照シート【触らないで！！】'!$G$3,0))))))</f>
        <v>0</v>
      </c>
      <c r="M84" s="70">
        <f>IF(AND(B6="あり",F84="１割"),'参照シート【触らないで！！】'!$H$2,IF(AND(B6="あり",F84="２割"),'参照シート【触らないで！！】'!$I$2,IF(AND(B6="あり",F84="３割"),'参照シート【触らないで！！】'!$J$2,IF(AND(B6="なし",F84="１割"),'参照シート【触らないで！！】'!$H$3,IF(AND(B6="なし",F84="２割"),'参照シート【触らないで！！】'!$I$3,IF(AND(B6="なし",F84="３割"),'参照シート【触らないで！！】'!$J$3,0))))))</f>
        <v>0</v>
      </c>
      <c r="N84" s="70" t="str">
        <f t="shared" si="23"/>
        <v>0</v>
      </c>
      <c r="O84" s="70" t="str">
        <f t="shared" si="19"/>
        <v>0</v>
      </c>
      <c r="P84" s="70" t="str">
        <f t="shared" si="20"/>
        <v>0</v>
      </c>
      <c r="Q84" s="70" t="str">
        <f t="shared" si="21"/>
        <v>0</v>
      </c>
      <c r="R84" s="70" t="str">
        <f t="shared" si="22"/>
        <v>0</v>
      </c>
      <c r="S84" s="71">
        <f t="shared" si="24"/>
        <v>0</v>
      </c>
    </row>
    <row r="85" spans="1:19" x14ac:dyDescent="0.2">
      <c r="A85" s="67"/>
      <c r="B85" s="68"/>
      <c r="C85" s="68"/>
      <c r="D85" s="68"/>
      <c r="E85" s="68"/>
      <c r="F85" s="64" t="s">
        <v>40</v>
      </c>
      <c r="G85" s="69" t="s">
        <v>40</v>
      </c>
      <c r="H85" s="69" t="s">
        <v>40</v>
      </c>
      <c r="I85" s="69" t="s">
        <v>40</v>
      </c>
      <c r="J85" s="69" t="s">
        <v>40</v>
      </c>
      <c r="K85" s="69" t="s">
        <v>40</v>
      </c>
      <c r="L85" s="70">
        <f>IF(AND(B6="あり",F85="１割"),'参照シート【触らないで！！】'!$E$2,IF(AND(B6="あり",F85="２割"),'参照シート【触らないで！！】'!$F$2,IF(AND(B6="あり",F85="３割"),'参照シート【触らないで！！】'!$G$2,IF(AND(B6="なし",F85="１割"),'参照シート【触らないで！！】'!$E$3,IF(AND(B6="なし",F85="２割"),'参照シート【触らないで！！】'!$F$3,IF(AND(B6="なし",F85="３割"),'参照シート【触らないで！！】'!$G$3,0))))))</f>
        <v>0</v>
      </c>
      <c r="M85" s="70">
        <f>IF(AND(B6="あり",F85="１割"),'参照シート【触らないで！！】'!$H$2,IF(AND(B6="あり",F85="２割"),'参照シート【触らないで！！】'!$I$2,IF(AND(B6="あり",F85="３割"),'参照シート【触らないで！！】'!$J$2,IF(AND(B6="なし",F85="１割"),'参照シート【触らないで！！】'!$H$3,IF(AND(B6="なし",F85="２割"),'参照シート【触らないで！！】'!$I$3,IF(AND(B6="なし",F85="３割"),'参照シート【触らないで！！】'!$J$3,0))))))</f>
        <v>0</v>
      </c>
      <c r="N85" s="70" t="str">
        <f t="shared" si="23"/>
        <v>0</v>
      </c>
      <c r="O85" s="70" t="str">
        <f t="shared" si="19"/>
        <v>0</v>
      </c>
      <c r="P85" s="70" t="str">
        <f t="shared" si="20"/>
        <v>0</v>
      </c>
      <c r="Q85" s="70" t="str">
        <f t="shared" si="21"/>
        <v>0</v>
      </c>
      <c r="R85" s="70" t="str">
        <f t="shared" si="22"/>
        <v>0</v>
      </c>
      <c r="S85" s="71">
        <f t="shared" si="24"/>
        <v>0</v>
      </c>
    </row>
    <row r="86" spans="1:19" x14ac:dyDescent="0.2">
      <c r="A86" s="67"/>
      <c r="B86" s="68"/>
      <c r="C86" s="68"/>
      <c r="D86" s="68"/>
      <c r="E86" s="68"/>
      <c r="F86" s="64" t="s">
        <v>40</v>
      </c>
      <c r="G86" s="69" t="s">
        <v>40</v>
      </c>
      <c r="H86" s="69" t="s">
        <v>40</v>
      </c>
      <c r="I86" s="69" t="s">
        <v>40</v>
      </c>
      <c r="J86" s="69" t="s">
        <v>40</v>
      </c>
      <c r="K86" s="69" t="s">
        <v>40</v>
      </c>
      <c r="L86" s="70">
        <f>IF(AND(B6="あり",F86="１割"),'参照シート【触らないで！！】'!$E$2,IF(AND(B6="あり",F86="２割"),'参照シート【触らないで！！】'!$F$2,IF(AND(B6="あり",F86="３割"),'参照シート【触らないで！！】'!$G$2,IF(AND(B6="なし",F86="１割"),'参照シート【触らないで！！】'!$E$3,IF(AND(B6="なし",F86="２割"),'参照シート【触らないで！！】'!$F$3,IF(AND(B6="なし",F86="３割"),'参照シート【触らないで！！】'!$G$3,0))))))</f>
        <v>0</v>
      </c>
      <c r="M86" s="70">
        <f>IF(AND(B6="あり",F86="１割"),'参照シート【触らないで！！】'!$H$2,IF(AND(B6="あり",F86="２割"),'参照シート【触らないで！！】'!$I$2,IF(AND(B6="あり",F86="３割"),'参照シート【触らないで！！】'!$J$2,IF(AND(B6="なし",F86="１割"),'参照シート【触らないで！！】'!$H$3,IF(AND(B6="なし",F86="２割"),'参照シート【触らないで！！】'!$I$3,IF(AND(B6="なし",F86="３割"),'参照シート【触らないで！！】'!$J$3,0))))))</f>
        <v>0</v>
      </c>
      <c r="N86" s="70" t="str">
        <f t="shared" si="23"/>
        <v>0</v>
      </c>
      <c r="O86" s="70" t="str">
        <f t="shared" si="19"/>
        <v>0</v>
      </c>
      <c r="P86" s="70" t="str">
        <f t="shared" si="20"/>
        <v>0</v>
      </c>
      <c r="Q86" s="70" t="str">
        <f t="shared" si="21"/>
        <v>0</v>
      </c>
      <c r="R86" s="70" t="str">
        <f t="shared" si="22"/>
        <v>0</v>
      </c>
      <c r="S86" s="71">
        <f t="shared" si="24"/>
        <v>0</v>
      </c>
    </row>
    <row r="87" spans="1:19" x14ac:dyDescent="0.2">
      <c r="A87" s="67"/>
      <c r="B87" s="68"/>
      <c r="C87" s="68"/>
      <c r="D87" s="68"/>
      <c r="E87" s="68"/>
      <c r="F87" s="64" t="s">
        <v>40</v>
      </c>
      <c r="G87" s="69" t="s">
        <v>40</v>
      </c>
      <c r="H87" s="69" t="s">
        <v>40</v>
      </c>
      <c r="I87" s="69" t="s">
        <v>40</v>
      </c>
      <c r="J87" s="69" t="s">
        <v>40</v>
      </c>
      <c r="K87" s="69" t="s">
        <v>40</v>
      </c>
      <c r="L87" s="70">
        <f>IF(AND(B6="あり",F87="１割"),'参照シート【触らないで！！】'!$E$2,IF(AND(B6="あり",F87="２割"),'参照シート【触らないで！！】'!$F$2,IF(AND(B6="あり",F87="３割"),'参照シート【触らないで！！】'!$G$2,IF(AND(B6="なし",F87="１割"),'参照シート【触らないで！！】'!$E$3,IF(AND(B6="なし",F87="２割"),'参照シート【触らないで！！】'!$F$3,IF(AND(B6="なし",F87="３割"),'参照シート【触らないで！！】'!$G$3,0))))))</f>
        <v>0</v>
      </c>
      <c r="M87" s="70">
        <f>IF(AND(B6="あり",F87="１割"),'参照シート【触らないで！！】'!$H$2,IF(AND(B6="あり",F87="２割"),'参照シート【触らないで！！】'!$I$2,IF(AND(B6="あり",F87="３割"),'参照シート【触らないで！！】'!$J$2,IF(AND(B6="なし",F87="１割"),'参照シート【触らないで！！】'!$H$3,IF(AND(B6="なし",F87="２割"),'参照シート【触らないで！！】'!$I$3,IF(AND(B6="なし",F87="３割"),'参照シート【触らないで！！】'!$J$3,0))))))</f>
        <v>0</v>
      </c>
      <c r="N87" s="70" t="str">
        <f t="shared" si="23"/>
        <v>0</v>
      </c>
      <c r="O87" s="70" t="str">
        <f t="shared" si="19"/>
        <v>0</v>
      </c>
      <c r="P87" s="70" t="str">
        <f t="shared" si="20"/>
        <v>0</v>
      </c>
      <c r="Q87" s="70" t="str">
        <f t="shared" si="21"/>
        <v>0</v>
      </c>
      <c r="R87" s="70" t="str">
        <f t="shared" si="22"/>
        <v>0</v>
      </c>
      <c r="S87" s="71">
        <f t="shared" si="24"/>
        <v>0</v>
      </c>
    </row>
    <row r="88" spans="1:19" x14ac:dyDescent="0.2">
      <c r="A88" s="67"/>
      <c r="B88" s="68"/>
      <c r="C88" s="68"/>
      <c r="D88" s="68"/>
      <c r="E88" s="68"/>
      <c r="F88" s="64" t="s">
        <v>40</v>
      </c>
      <c r="G88" s="69" t="s">
        <v>40</v>
      </c>
      <c r="H88" s="69" t="s">
        <v>40</v>
      </c>
      <c r="I88" s="69" t="s">
        <v>40</v>
      </c>
      <c r="J88" s="69" t="s">
        <v>40</v>
      </c>
      <c r="K88" s="69" t="s">
        <v>40</v>
      </c>
      <c r="L88" s="70">
        <f>IF(AND(B6="あり",F88="１割"),'参照シート【触らないで！！】'!$E$2,IF(AND(B6="あり",F88="２割"),'参照シート【触らないで！！】'!$F$2,IF(AND(B6="あり",F88="３割"),'参照シート【触らないで！！】'!$G$2,IF(AND(B6="なし",F88="１割"),'参照シート【触らないで！！】'!$E$3,IF(AND(B6="なし",F88="２割"),'参照シート【触らないで！！】'!$F$3,IF(AND(B6="なし",F88="３割"),'参照シート【触らないで！！】'!$G$3,0))))))</f>
        <v>0</v>
      </c>
      <c r="M88" s="70">
        <f>IF(AND(B6="あり",F88="１割"),'参照シート【触らないで！！】'!$H$2,IF(AND(B6="あり",F88="２割"),'参照シート【触らないで！！】'!$I$2,IF(AND(B6="あり",F88="３割"),'参照シート【触らないで！！】'!$J$2,IF(AND(B6="なし",F88="１割"),'参照シート【触らないで！！】'!$H$3,IF(AND(B6="なし",F88="２割"),'参照シート【触らないで！！】'!$I$3,IF(AND(B6="なし",F88="３割"),'参照シート【触らないで！！】'!$J$3,0))))))</f>
        <v>0</v>
      </c>
      <c r="N88" s="70" t="str">
        <f t="shared" si="23"/>
        <v>0</v>
      </c>
      <c r="O88" s="70" t="str">
        <f t="shared" si="19"/>
        <v>0</v>
      </c>
      <c r="P88" s="70" t="str">
        <f t="shared" si="20"/>
        <v>0</v>
      </c>
      <c r="Q88" s="70" t="str">
        <f t="shared" si="21"/>
        <v>0</v>
      </c>
      <c r="R88" s="70" t="str">
        <f t="shared" si="22"/>
        <v>0</v>
      </c>
      <c r="S88" s="71">
        <f t="shared" si="24"/>
        <v>0</v>
      </c>
    </row>
    <row r="89" spans="1:19" x14ac:dyDescent="0.2">
      <c r="A89" s="67"/>
      <c r="B89" s="68"/>
      <c r="C89" s="68"/>
      <c r="D89" s="68"/>
      <c r="E89" s="68"/>
      <c r="F89" s="64" t="s">
        <v>40</v>
      </c>
      <c r="G89" s="69" t="s">
        <v>40</v>
      </c>
      <c r="H89" s="69" t="s">
        <v>40</v>
      </c>
      <c r="I89" s="69" t="s">
        <v>40</v>
      </c>
      <c r="J89" s="69" t="s">
        <v>40</v>
      </c>
      <c r="K89" s="69" t="s">
        <v>40</v>
      </c>
      <c r="L89" s="70">
        <f>IF(AND(B6="あり",F89="１割"),'参照シート【触らないで！！】'!$E$2,IF(AND(B6="あり",F89="２割"),'参照シート【触らないで！！】'!$F$2,IF(AND(B6="あり",F89="３割"),'参照シート【触らないで！！】'!$G$2,IF(AND(B6="なし",F89="１割"),'参照シート【触らないで！！】'!$E$3,IF(AND(B6="なし",F89="２割"),'参照シート【触らないで！！】'!$F$3,IF(AND(B6="なし",F89="３割"),'参照シート【触らないで！！】'!$G$3,0))))))</f>
        <v>0</v>
      </c>
      <c r="M89" s="70">
        <f>IF(AND(B6="あり",F89="１割"),'参照シート【触らないで！！】'!$H$2,IF(AND(B6="あり",F89="２割"),'参照シート【触らないで！！】'!$I$2,IF(AND(B6="あり",F89="３割"),'参照シート【触らないで！！】'!$J$2,IF(AND(B6="なし",F89="１割"),'参照シート【触らないで！！】'!$H$3,IF(AND(B6="なし",F89="２割"),'参照シート【触らないで！！】'!$I$3,IF(AND(B6="なし",F89="３割"),'参照シート【触らないで！！】'!$J$3,0))))))</f>
        <v>0</v>
      </c>
      <c r="N89" s="70" t="str">
        <f t="shared" si="23"/>
        <v>0</v>
      </c>
      <c r="O89" s="70" t="str">
        <f t="shared" si="19"/>
        <v>0</v>
      </c>
      <c r="P89" s="70" t="str">
        <f t="shared" si="20"/>
        <v>0</v>
      </c>
      <c r="Q89" s="70" t="str">
        <f t="shared" si="21"/>
        <v>0</v>
      </c>
      <c r="R89" s="70" t="str">
        <f t="shared" si="22"/>
        <v>0</v>
      </c>
      <c r="S89" s="71">
        <f t="shared" si="24"/>
        <v>0</v>
      </c>
    </row>
    <row r="90" spans="1:19" x14ac:dyDescent="0.2">
      <c r="A90" s="67"/>
      <c r="B90" s="68"/>
      <c r="C90" s="68"/>
      <c r="D90" s="68"/>
      <c r="E90" s="68"/>
      <c r="F90" s="64" t="s">
        <v>40</v>
      </c>
      <c r="G90" s="69" t="s">
        <v>40</v>
      </c>
      <c r="H90" s="69" t="s">
        <v>40</v>
      </c>
      <c r="I90" s="69" t="s">
        <v>40</v>
      </c>
      <c r="J90" s="69" t="s">
        <v>40</v>
      </c>
      <c r="K90" s="69" t="s">
        <v>40</v>
      </c>
      <c r="L90" s="70">
        <f>IF(AND(B6="あり",F90="１割"),'参照シート【触らないで！！】'!$E$2,IF(AND(B6="あり",F90="２割"),'参照シート【触らないで！！】'!$F$2,IF(AND(B6="あり",F90="３割"),'参照シート【触らないで！！】'!$G$2,IF(AND(B6="なし",F90="１割"),'参照シート【触らないで！！】'!$E$3,IF(AND(B6="なし",F90="２割"),'参照シート【触らないで！！】'!$F$3,IF(AND(B6="なし",F90="３割"),'参照シート【触らないで！！】'!$G$3,0))))))</f>
        <v>0</v>
      </c>
      <c r="M90" s="70">
        <f>IF(AND(B6="あり",F90="１割"),'参照シート【触らないで！！】'!$H$2,IF(AND(B6="あり",F90="２割"),'参照シート【触らないで！！】'!$I$2,IF(AND(B6="あり",F90="３割"),'参照シート【触らないで！！】'!$J$2,IF(AND(B6="なし",F90="１割"),'参照シート【触らないで！！】'!$H$3,IF(AND(B6="なし",F90="２割"),'参照シート【触らないで！！】'!$I$3,IF(AND(B6="なし",F90="３割"),'参照シート【触らないで！！】'!$J$3,0))))))</f>
        <v>0</v>
      </c>
      <c r="N90" s="70" t="str">
        <f t="shared" si="23"/>
        <v>0</v>
      </c>
      <c r="O90" s="70" t="str">
        <f t="shared" si="19"/>
        <v>0</v>
      </c>
      <c r="P90" s="70" t="str">
        <f t="shared" si="20"/>
        <v>0</v>
      </c>
      <c r="Q90" s="70" t="str">
        <f t="shared" si="21"/>
        <v>0</v>
      </c>
      <c r="R90" s="70" t="str">
        <f t="shared" si="22"/>
        <v>0</v>
      </c>
      <c r="S90" s="71">
        <f t="shared" si="24"/>
        <v>0</v>
      </c>
    </row>
    <row r="91" spans="1:19" x14ac:dyDescent="0.2">
      <c r="A91" s="67"/>
      <c r="B91" s="68"/>
      <c r="C91" s="68"/>
      <c r="D91" s="68"/>
      <c r="E91" s="68"/>
      <c r="F91" s="64" t="s">
        <v>40</v>
      </c>
      <c r="G91" s="69" t="s">
        <v>40</v>
      </c>
      <c r="H91" s="69" t="s">
        <v>40</v>
      </c>
      <c r="I91" s="69" t="s">
        <v>40</v>
      </c>
      <c r="J91" s="69" t="s">
        <v>40</v>
      </c>
      <c r="K91" s="69" t="s">
        <v>40</v>
      </c>
      <c r="L91" s="70">
        <f>IF(AND(B6="あり",F91="１割"),'参照シート【触らないで！！】'!$E$2,IF(AND(B6="あり",F91="２割"),'参照シート【触らないで！！】'!$F$2,IF(AND(B6="あり",F91="３割"),'参照シート【触らないで！！】'!$G$2,IF(AND(B6="なし",F91="１割"),'参照シート【触らないで！！】'!$E$3,IF(AND(B6="なし",F91="２割"),'参照シート【触らないで！！】'!$F$3,IF(AND(B6="なし",F91="３割"),'参照シート【触らないで！！】'!$G$3,0))))))</f>
        <v>0</v>
      </c>
      <c r="M91" s="70">
        <f>IF(AND(B6="あり",F91="１割"),'参照シート【触らないで！！】'!$H$2,IF(AND(B6="あり",F91="２割"),'参照シート【触らないで！！】'!$I$2,IF(AND(B6="あり",F91="３割"),'参照シート【触らないで！！】'!$J$2,IF(AND(B6="なし",F91="１割"),'参照シート【触らないで！！】'!$H$3,IF(AND(B6="なし",F91="２割"),'参照シート【触らないで！！】'!$I$3,IF(AND(B6="なし",F91="３割"),'参照シート【触らないで！！】'!$J$3,0))))))</f>
        <v>0</v>
      </c>
      <c r="N91" s="70" t="str">
        <f t="shared" si="23"/>
        <v>0</v>
      </c>
      <c r="O91" s="70" t="str">
        <f t="shared" si="19"/>
        <v>0</v>
      </c>
      <c r="P91" s="70" t="str">
        <f t="shared" si="20"/>
        <v>0</v>
      </c>
      <c r="Q91" s="70" t="str">
        <f t="shared" si="21"/>
        <v>0</v>
      </c>
      <c r="R91" s="70" t="str">
        <f t="shared" si="22"/>
        <v>0</v>
      </c>
      <c r="S91" s="71">
        <f t="shared" si="24"/>
        <v>0</v>
      </c>
    </row>
    <row r="92" spans="1:19" x14ac:dyDescent="0.2">
      <c r="A92" s="67"/>
      <c r="B92" s="68"/>
      <c r="C92" s="68"/>
      <c r="D92" s="68"/>
      <c r="E92" s="68"/>
      <c r="F92" s="64" t="s">
        <v>40</v>
      </c>
      <c r="G92" s="69" t="s">
        <v>40</v>
      </c>
      <c r="H92" s="69" t="s">
        <v>40</v>
      </c>
      <c r="I92" s="69" t="s">
        <v>40</v>
      </c>
      <c r="J92" s="69" t="s">
        <v>40</v>
      </c>
      <c r="K92" s="69" t="s">
        <v>40</v>
      </c>
      <c r="L92" s="70">
        <f>IF(AND(B6="あり",F92="１割"),'参照シート【触らないで！！】'!$E$2,IF(AND(B6="あり",F92="２割"),'参照シート【触らないで！！】'!$F$2,IF(AND(B6="あり",F92="３割"),'参照シート【触らないで！！】'!$G$2,IF(AND(B6="なし",F92="１割"),'参照シート【触らないで！！】'!$E$3,IF(AND(B6="なし",F92="２割"),'参照シート【触らないで！！】'!$F$3,IF(AND(B6="なし",F92="３割"),'参照シート【触らないで！！】'!$G$3,0))))))</f>
        <v>0</v>
      </c>
      <c r="M92" s="70">
        <f>IF(AND(B6="あり",F92="１割"),'参照シート【触らないで！！】'!$H$2,IF(AND(B6="あり",F92="２割"),'参照シート【触らないで！！】'!$I$2,IF(AND(B6="あり",F92="３割"),'参照シート【触らないで！！】'!$J$2,IF(AND(B6="なし",F92="１割"),'参照シート【触らないで！！】'!$H$3,IF(AND(B6="なし",F92="２割"),'参照シート【触らないで！！】'!$I$3,IF(AND(B6="なし",F92="３割"),'参照シート【触らないで！！】'!$J$3,0))))))</f>
        <v>0</v>
      </c>
      <c r="N92" s="70" t="str">
        <f t="shared" si="23"/>
        <v>0</v>
      </c>
      <c r="O92" s="70" t="str">
        <f t="shared" si="19"/>
        <v>0</v>
      </c>
      <c r="P92" s="70" t="str">
        <f t="shared" si="20"/>
        <v>0</v>
      </c>
      <c r="Q92" s="70" t="str">
        <f t="shared" si="21"/>
        <v>0</v>
      </c>
      <c r="R92" s="70" t="str">
        <f t="shared" si="22"/>
        <v>0</v>
      </c>
      <c r="S92" s="71">
        <f t="shared" si="24"/>
        <v>0</v>
      </c>
    </row>
    <row r="93" spans="1:19" x14ac:dyDescent="0.2">
      <c r="A93" s="67"/>
      <c r="B93" s="68"/>
      <c r="C93" s="68"/>
      <c r="D93" s="68"/>
      <c r="E93" s="68"/>
      <c r="F93" s="64" t="s">
        <v>40</v>
      </c>
      <c r="G93" s="69" t="s">
        <v>40</v>
      </c>
      <c r="H93" s="69" t="s">
        <v>40</v>
      </c>
      <c r="I93" s="69" t="s">
        <v>40</v>
      </c>
      <c r="J93" s="69" t="s">
        <v>40</v>
      </c>
      <c r="K93" s="69" t="s">
        <v>40</v>
      </c>
      <c r="L93" s="70">
        <f>IF(AND(B6="あり",F93="１割"),'参照シート【触らないで！！】'!$E$2,IF(AND(B6="あり",F93="２割"),'参照シート【触らないで！！】'!$F$2,IF(AND(B6="あり",F93="３割"),'参照シート【触らないで！！】'!$G$2,IF(AND(B6="なし",F93="１割"),'参照シート【触らないで！！】'!$E$3,IF(AND(B6="なし",F93="２割"),'参照シート【触らないで！！】'!$F$3,IF(AND(B6="なし",F93="３割"),'参照シート【触らないで！！】'!$G$3,0))))))</f>
        <v>0</v>
      </c>
      <c r="M93" s="70">
        <f>IF(AND(B6="あり",F93="１割"),'参照シート【触らないで！！】'!$H$2,IF(AND(B6="あり",F93="２割"),'参照シート【触らないで！！】'!$I$2,IF(AND(B6="あり",F93="３割"),'参照シート【触らないで！！】'!$J$2,IF(AND(B6="なし",F93="１割"),'参照シート【触らないで！！】'!$H$3,IF(AND(B6="なし",F93="２割"),'参照シート【触らないで！！】'!$I$3,IF(AND(B6="なし",F93="３割"),'参照シート【触らないで！！】'!$J$3,0))))))</f>
        <v>0</v>
      </c>
      <c r="N93" s="70" t="str">
        <f t="shared" si="23"/>
        <v>0</v>
      </c>
      <c r="O93" s="70" t="str">
        <f t="shared" si="19"/>
        <v>0</v>
      </c>
      <c r="P93" s="70" t="str">
        <f t="shared" si="20"/>
        <v>0</v>
      </c>
      <c r="Q93" s="70" t="str">
        <f t="shared" si="21"/>
        <v>0</v>
      </c>
      <c r="R93" s="70" t="str">
        <f t="shared" si="22"/>
        <v>0</v>
      </c>
      <c r="S93" s="71">
        <f t="shared" si="24"/>
        <v>0</v>
      </c>
    </row>
    <row r="94" spans="1:19" x14ac:dyDescent="0.2">
      <c r="A94" s="67"/>
      <c r="B94" s="68"/>
      <c r="C94" s="68"/>
      <c r="D94" s="68"/>
      <c r="E94" s="68"/>
      <c r="F94" s="64" t="s">
        <v>40</v>
      </c>
      <c r="G94" s="69" t="s">
        <v>40</v>
      </c>
      <c r="H94" s="69" t="s">
        <v>40</v>
      </c>
      <c r="I94" s="69" t="s">
        <v>40</v>
      </c>
      <c r="J94" s="69" t="s">
        <v>40</v>
      </c>
      <c r="K94" s="69" t="s">
        <v>40</v>
      </c>
      <c r="L94" s="70">
        <f>IF(AND(B6="あり",F94="１割"),'参照シート【触らないで！！】'!$E$2,IF(AND(B6="あり",F94="２割"),'参照シート【触らないで！！】'!$F$2,IF(AND(B6="あり",F94="３割"),'参照シート【触らないで！！】'!$G$2,IF(AND(B6="なし",F94="１割"),'参照シート【触らないで！！】'!$E$3,IF(AND(B6="なし",F94="２割"),'参照シート【触らないで！！】'!$F$3,IF(AND(B6="なし",F94="３割"),'参照シート【触らないで！！】'!$G$3,0))))))</f>
        <v>0</v>
      </c>
      <c r="M94" s="70">
        <f>IF(AND(B6="あり",F94="１割"),'参照シート【触らないで！！】'!$H$2,IF(AND(B6="あり",F94="２割"),'参照シート【触らないで！！】'!$I$2,IF(AND(B6="あり",F94="３割"),'参照シート【触らないで！！】'!$J$2,IF(AND(B6="なし",F94="１割"),'参照シート【触らないで！！】'!$H$3,IF(AND(B6="なし",F94="２割"),'参照シート【触らないで！！】'!$I$3,IF(AND(B6="なし",F94="３割"),'参照シート【触らないで！！】'!$J$3,0))))))</f>
        <v>0</v>
      </c>
      <c r="N94" s="70" t="str">
        <f t="shared" si="23"/>
        <v>0</v>
      </c>
      <c r="O94" s="70" t="str">
        <f t="shared" si="19"/>
        <v>0</v>
      </c>
      <c r="P94" s="70" t="str">
        <f t="shared" si="20"/>
        <v>0</v>
      </c>
      <c r="Q94" s="70" t="str">
        <f t="shared" si="21"/>
        <v>0</v>
      </c>
      <c r="R94" s="70" t="str">
        <f t="shared" si="22"/>
        <v>0</v>
      </c>
      <c r="S94" s="71">
        <f t="shared" si="24"/>
        <v>0</v>
      </c>
    </row>
    <row r="95" spans="1:19" x14ac:dyDescent="0.2">
      <c r="A95" s="67"/>
      <c r="B95" s="68"/>
      <c r="C95" s="68"/>
      <c r="D95" s="68"/>
      <c r="E95" s="68"/>
      <c r="F95" s="64" t="s">
        <v>40</v>
      </c>
      <c r="G95" s="69" t="s">
        <v>40</v>
      </c>
      <c r="H95" s="69" t="s">
        <v>40</v>
      </c>
      <c r="I95" s="69" t="s">
        <v>40</v>
      </c>
      <c r="J95" s="69" t="s">
        <v>40</v>
      </c>
      <c r="K95" s="69" t="s">
        <v>40</v>
      </c>
      <c r="L95" s="70">
        <f>IF(AND(B6="あり",F95="１割"),'参照シート【触らないで！！】'!$E$2,IF(AND(B6="あり",F95="２割"),'参照シート【触らないで！！】'!$F$2,IF(AND(B6="あり",F95="３割"),'参照シート【触らないで！！】'!$G$2,IF(AND(B6="なし",F95="１割"),'参照シート【触らないで！！】'!$E$3,IF(AND(B6="なし",F95="２割"),'参照シート【触らないで！！】'!$F$3,IF(AND(B6="なし",F95="３割"),'参照シート【触らないで！！】'!$G$3,0))))))</f>
        <v>0</v>
      </c>
      <c r="M95" s="70">
        <f>IF(AND(B6="あり",F95="１割"),'参照シート【触らないで！！】'!$H$2,IF(AND(B6="あり",F95="２割"),'参照シート【触らないで！！】'!$I$2,IF(AND(B6="あり",F95="３割"),'参照シート【触らないで！！】'!$J$2,IF(AND(B6="なし",F95="１割"),'参照シート【触らないで！！】'!$H$3,IF(AND(B6="なし",F95="２割"),'参照シート【触らないで！！】'!$I$3,IF(AND(B6="なし",F95="３割"),'参照シート【触らないで！！】'!$J$3,0))))))</f>
        <v>0</v>
      </c>
      <c r="N95" s="70" t="str">
        <f t="shared" si="23"/>
        <v>0</v>
      </c>
      <c r="O95" s="70" t="str">
        <f t="shared" si="19"/>
        <v>0</v>
      </c>
      <c r="P95" s="70" t="str">
        <f t="shared" si="20"/>
        <v>0</v>
      </c>
      <c r="Q95" s="70" t="str">
        <f t="shared" si="21"/>
        <v>0</v>
      </c>
      <c r="R95" s="70" t="str">
        <f t="shared" si="22"/>
        <v>0</v>
      </c>
      <c r="S95" s="71">
        <f t="shared" si="24"/>
        <v>0</v>
      </c>
    </row>
    <row r="96" spans="1:19" x14ac:dyDescent="0.2">
      <c r="A96" s="67"/>
      <c r="B96" s="68"/>
      <c r="C96" s="68"/>
      <c r="D96" s="68"/>
      <c r="E96" s="68"/>
      <c r="F96" s="64" t="s">
        <v>40</v>
      </c>
      <c r="G96" s="69" t="s">
        <v>40</v>
      </c>
      <c r="H96" s="69" t="s">
        <v>40</v>
      </c>
      <c r="I96" s="69" t="s">
        <v>40</v>
      </c>
      <c r="J96" s="69" t="s">
        <v>40</v>
      </c>
      <c r="K96" s="69" t="s">
        <v>40</v>
      </c>
      <c r="L96" s="70">
        <f>IF(AND(B6="あり",F96="１割"),'参照シート【触らないで！！】'!$E$2,IF(AND(B6="あり",F96="２割"),'参照シート【触らないで！！】'!$F$2,IF(AND(B6="あり",F96="３割"),'参照シート【触らないで！！】'!$G$2,IF(AND(B6="なし",F96="１割"),'参照シート【触らないで！！】'!$E$3,IF(AND(B6="なし",F96="２割"),'参照シート【触らないで！！】'!$F$3,IF(AND(B6="なし",F96="３割"),'参照シート【触らないで！！】'!$G$3,0))))))</f>
        <v>0</v>
      </c>
      <c r="M96" s="70">
        <f>IF(AND(B6="あり",F96="１割"),'参照シート【触らないで！！】'!$H$2,IF(AND(B6="あり",F96="２割"),'参照シート【触らないで！！】'!$I$2,IF(AND(B6="あり",F96="３割"),'参照シート【触らないで！！】'!$J$2,IF(AND(B6="なし",F96="１割"),'参照シート【触らないで！！】'!$H$3,IF(AND(B6="なし",F96="２割"),'参照シート【触らないで！！】'!$I$3,IF(AND(B6="なし",F96="３割"),'参照シート【触らないで！！】'!$J$3,0))))))</f>
        <v>0</v>
      </c>
      <c r="N96" s="70" t="str">
        <f t="shared" si="23"/>
        <v>0</v>
      </c>
      <c r="O96" s="70" t="str">
        <f t="shared" si="19"/>
        <v>0</v>
      </c>
      <c r="P96" s="70" t="str">
        <f t="shared" si="20"/>
        <v>0</v>
      </c>
      <c r="Q96" s="70" t="str">
        <f t="shared" si="21"/>
        <v>0</v>
      </c>
      <c r="R96" s="70" t="str">
        <f t="shared" si="22"/>
        <v>0</v>
      </c>
      <c r="S96" s="71">
        <f t="shared" si="24"/>
        <v>0</v>
      </c>
    </row>
    <row r="97" spans="1:19" x14ac:dyDescent="0.2">
      <c r="A97" s="67"/>
      <c r="B97" s="68"/>
      <c r="C97" s="68"/>
      <c r="D97" s="68"/>
      <c r="E97" s="68"/>
      <c r="F97" s="64" t="s">
        <v>40</v>
      </c>
      <c r="G97" s="69" t="s">
        <v>40</v>
      </c>
      <c r="H97" s="69" t="s">
        <v>40</v>
      </c>
      <c r="I97" s="69" t="s">
        <v>40</v>
      </c>
      <c r="J97" s="69" t="s">
        <v>40</v>
      </c>
      <c r="K97" s="69" t="s">
        <v>40</v>
      </c>
      <c r="L97" s="70">
        <f>IF(AND(B6="あり",F97="１割"),'参照シート【触らないで！！】'!$E$2,IF(AND(B6="あり",F97="２割"),'参照シート【触らないで！！】'!$F$2,IF(AND(B6="あり",F97="３割"),'参照シート【触らないで！！】'!$G$2,IF(AND(B6="なし",F97="１割"),'参照シート【触らないで！！】'!$E$3,IF(AND(B6="なし",F97="２割"),'参照シート【触らないで！！】'!$F$3,IF(AND(B6="なし",F97="３割"),'参照シート【触らないで！！】'!$G$3,0))))))</f>
        <v>0</v>
      </c>
      <c r="M97" s="70">
        <f>IF(AND(B6="あり",F97="１割"),'参照シート【触らないで！！】'!$H$2,IF(AND(B6="あり",F97="２割"),'参照シート【触らないで！！】'!$I$2,IF(AND(B6="あり",F97="３割"),'参照シート【触らないで！！】'!$J$2,IF(AND(B6="なし",F97="１割"),'参照シート【触らないで！！】'!$H$3,IF(AND(B6="なし",F97="２割"),'参照シート【触らないで！！】'!$I$3,IF(AND(B6="なし",F97="３割"),'参照シート【触らないで！！】'!$J$3,0))))))</f>
        <v>0</v>
      </c>
      <c r="N97" s="70" t="str">
        <f t="shared" si="23"/>
        <v>0</v>
      </c>
      <c r="O97" s="70" t="str">
        <f t="shared" si="19"/>
        <v>0</v>
      </c>
      <c r="P97" s="70" t="str">
        <f t="shared" si="20"/>
        <v>0</v>
      </c>
      <c r="Q97" s="70" t="str">
        <f t="shared" si="21"/>
        <v>0</v>
      </c>
      <c r="R97" s="70" t="str">
        <f t="shared" si="22"/>
        <v>0</v>
      </c>
      <c r="S97" s="71">
        <f t="shared" si="24"/>
        <v>0</v>
      </c>
    </row>
    <row r="98" spans="1:19" x14ac:dyDescent="0.2">
      <c r="A98" s="67"/>
      <c r="B98" s="68"/>
      <c r="C98" s="68"/>
      <c r="D98" s="68"/>
      <c r="E98" s="68"/>
      <c r="F98" s="64" t="s">
        <v>40</v>
      </c>
      <c r="G98" s="69" t="s">
        <v>40</v>
      </c>
      <c r="H98" s="69" t="s">
        <v>40</v>
      </c>
      <c r="I98" s="69" t="s">
        <v>40</v>
      </c>
      <c r="J98" s="69" t="s">
        <v>40</v>
      </c>
      <c r="K98" s="69" t="s">
        <v>40</v>
      </c>
      <c r="L98" s="70">
        <f>IF(AND(B6="あり",F98="１割"),'参照シート【触らないで！！】'!$E$2,IF(AND(B6="あり",F98="２割"),'参照シート【触らないで！！】'!$F$2,IF(AND(B6="あり",F98="３割"),'参照シート【触らないで！！】'!$G$2,IF(AND(B6="なし",F98="１割"),'参照シート【触らないで！！】'!$E$3,IF(AND(B6="なし",F98="２割"),'参照シート【触らないで！！】'!$F$3,IF(AND(B6="なし",F98="３割"),'参照シート【触らないで！！】'!$G$3,0))))))</f>
        <v>0</v>
      </c>
      <c r="M98" s="70">
        <f>IF(AND(B6="あり",F98="１割"),'参照シート【触らないで！！】'!$H$2,IF(AND(B6="あり",F98="２割"),'参照シート【触らないで！！】'!$I$2,IF(AND(B6="あり",F98="３割"),'参照シート【触らないで！！】'!$J$2,IF(AND(B6="なし",F98="１割"),'参照シート【触らないで！！】'!$H$3,IF(AND(B6="なし",F98="２割"),'参照シート【触らないで！！】'!$I$3,IF(AND(B6="なし",F98="３割"),'参照シート【触らないで！！】'!$J$3,0))))))</f>
        <v>0</v>
      </c>
      <c r="N98" s="70" t="str">
        <f t="shared" si="23"/>
        <v>0</v>
      </c>
      <c r="O98" s="70" t="str">
        <f t="shared" si="19"/>
        <v>0</v>
      </c>
      <c r="P98" s="70" t="str">
        <f t="shared" si="20"/>
        <v>0</v>
      </c>
      <c r="Q98" s="70" t="str">
        <f t="shared" si="21"/>
        <v>0</v>
      </c>
      <c r="R98" s="70" t="str">
        <f t="shared" si="22"/>
        <v>0</v>
      </c>
      <c r="S98" s="71">
        <f t="shared" si="24"/>
        <v>0</v>
      </c>
    </row>
    <row r="99" spans="1:19" x14ac:dyDescent="0.2">
      <c r="A99" s="67"/>
      <c r="B99" s="68"/>
      <c r="C99" s="68"/>
      <c r="D99" s="68"/>
      <c r="E99" s="68"/>
      <c r="F99" s="64" t="s">
        <v>40</v>
      </c>
      <c r="G99" s="69" t="s">
        <v>40</v>
      </c>
      <c r="H99" s="69" t="s">
        <v>40</v>
      </c>
      <c r="I99" s="69" t="s">
        <v>40</v>
      </c>
      <c r="J99" s="69" t="s">
        <v>40</v>
      </c>
      <c r="K99" s="69" t="s">
        <v>40</v>
      </c>
      <c r="L99" s="70">
        <f>IF(AND(B6="あり",F99="１割"),'参照シート【触らないで！！】'!$E$2,IF(AND(B6="あり",F99="２割"),'参照シート【触らないで！！】'!$F$2,IF(AND(B6="あり",F99="３割"),'参照シート【触らないで！！】'!$G$2,IF(AND(B6="なし",F99="１割"),'参照シート【触らないで！！】'!$E$3,IF(AND(B6="なし",F99="２割"),'参照シート【触らないで！！】'!$F$3,IF(AND(B6="なし",F99="３割"),'参照シート【触らないで！！】'!$G$3,0))))))</f>
        <v>0</v>
      </c>
      <c r="M99" s="70">
        <f>IF(AND(B6="あり",F99="１割"),'参照シート【触らないで！！】'!$H$2,IF(AND(B6="あり",F99="２割"),'参照シート【触らないで！！】'!$I$2,IF(AND(B6="あり",F99="３割"),'参照シート【触らないで！！】'!$J$2,IF(AND(B6="なし",F99="１割"),'参照シート【触らないで！！】'!$H$3,IF(AND(B6="なし",F99="２割"),'参照シート【触らないで！！】'!$I$3,IF(AND(B6="なし",F99="３割"),'参照シート【触らないで！！】'!$J$3,0))))))</f>
        <v>0</v>
      </c>
      <c r="N99" s="70" t="str">
        <f t="shared" si="23"/>
        <v>0</v>
      </c>
      <c r="O99" s="70" t="str">
        <f t="shared" si="19"/>
        <v>0</v>
      </c>
      <c r="P99" s="70" t="str">
        <f t="shared" si="20"/>
        <v>0</v>
      </c>
      <c r="Q99" s="70" t="str">
        <f t="shared" si="21"/>
        <v>0</v>
      </c>
      <c r="R99" s="70" t="str">
        <f t="shared" si="22"/>
        <v>0</v>
      </c>
      <c r="S99" s="71">
        <f t="shared" si="24"/>
        <v>0</v>
      </c>
    </row>
    <row r="100" spans="1:19" x14ac:dyDescent="0.2">
      <c r="A100" s="67"/>
      <c r="B100" s="68"/>
      <c r="C100" s="68"/>
      <c r="D100" s="68"/>
      <c r="E100" s="68"/>
      <c r="F100" s="64" t="s">
        <v>40</v>
      </c>
      <c r="G100" s="69" t="s">
        <v>40</v>
      </c>
      <c r="H100" s="69" t="s">
        <v>40</v>
      </c>
      <c r="I100" s="69" t="s">
        <v>40</v>
      </c>
      <c r="J100" s="69" t="s">
        <v>40</v>
      </c>
      <c r="K100" s="69" t="s">
        <v>40</v>
      </c>
      <c r="L100" s="70">
        <f>IF(AND(B6="あり",F100="１割"),'参照シート【触らないで！！】'!$E$2,IF(AND(B6="あり",F100="２割"),'参照シート【触らないで！！】'!$F$2,IF(AND(B6="あり",F100="３割"),'参照シート【触らないで！！】'!$G$2,IF(AND(B6="なし",F100="１割"),'参照シート【触らないで！！】'!$E$3,IF(AND(B6="なし",F100="２割"),'参照シート【触らないで！！】'!$F$3,IF(AND(B6="なし",F100="３割"),'参照シート【触らないで！！】'!$G$3,0))))))</f>
        <v>0</v>
      </c>
      <c r="M100" s="70">
        <f>IF(AND(B6="あり",F100="１割"),'参照シート【触らないで！！】'!$H$2,IF(AND(B6="あり",F100="２割"),'参照シート【触らないで！！】'!$I$2,IF(AND(B6="あり",F100="３割"),'参照シート【触らないで！！】'!$J$2,IF(AND(B6="なし",F100="１割"),'参照シート【触らないで！！】'!$H$3,IF(AND(B6="なし",F100="２割"),'参照シート【触らないで！！】'!$I$3,IF(AND(B6="なし",F100="３割"),'参照シート【触らないで！！】'!$J$3,0))))))</f>
        <v>0</v>
      </c>
      <c r="N100" s="70" t="str">
        <f t="shared" si="23"/>
        <v>0</v>
      </c>
      <c r="O100" s="70" t="str">
        <f t="shared" si="19"/>
        <v>0</v>
      </c>
      <c r="P100" s="70" t="str">
        <f t="shared" si="20"/>
        <v>0</v>
      </c>
      <c r="Q100" s="70" t="str">
        <f t="shared" si="21"/>
        <v>0</v>
      </c>
      <c r="R100" s="70" t="str">
        <f t="shared" si="22"/>
        <v>0</v>
      </c>
      <c r="S100" s="71">
        <f t="shared" si="24"/>
        <v>0</v>
      </c>
    </row>
    <row r="101" spans="1:19" x14ac:dyDescent="0.2">
      <c r="A101" s="67"/>
      <c r="B101" s="68"/>
      <c r="C101" s="68"/>
      <c r="D101" s="68"/>
      <c r="E101" s="68"/>
      <c r="F101" s="64" t="s">
        <v>40</v>
      </c>
      <c r="G101" s="69" t="s">
        <v>40</v>
      </c>
      <c r="H101" s="69" t="s">
        <v>40</v>
      </c>
      <c r="I101" s="69" t="s">
        <v>40</v>
      </c>
      <c r="J101" s="69" t="s">
        <v>40</v>
      </c>
      <c r="K101" s="69" t="s">
        <v>40</v>
      </c>
      <c r="L101" s="70">
        <f>IF(AND(B6="あり",F101="１割"),'参照シート【触らないで！！】'!$E$2,IF(AND(B6="あり",F101="２割"),'参照シート【触らないで！！】'!$F$2,IF(AND(B6="あり",F101="３割"),'参照シート【触らないで！！】'!$G$2,IF(AND(B6="なし",F101="１割"),'参照シート【触らないで！！】'!$E$3,IF(AND(B6="なし",F101="２割"),'参照シート【触らないで！！】'!$F$3,IF(AND(B6="なし",F101="３割"),'参照シート【触らないで！！】'!$G$3,0))))))</f>
        <v>0</v>
      </c>
      <c r="M101" s="70">
        <f>IF(AND(B6="あり",F101="１割"),'参照シート【触らないで！！】'!$H$2,IF(AND(B6="あり",F101="２割"),'参照シート【触らないで！！】'!$I$2,IF(AND(B6="あり",F101="３割"),'参照シート【触らないで！！】'!$J$2,IF(AND(B6="なし",F101="１割"),'参照シート【触らないで！！】'!$H$3,IF(AND(B6="なし",F101="２割"),'参照シート【触らないで！！】'!$I$3,IF(AND(B6="なし",F101="３割"),'参照シート【触らないで！！】'!$J$3,0))))))</f>
        <v>0</v>
      </c>
      <c r="N101" s="70" t="str">
        <f t="shared" si="23"/>
        <v>0</v>
      </c>
      <c r="O101" s="70" t="str">
        <f t="shared" si="19"/>
        <v>0</v>
      </c>
      <c r="P101" s="70" t="str">
        <f t="shared" si="20"/>
        <v>0</v>
      </c>
      <c r="Q101" s="70" t="str">
        <f t="shared" si="21"/>
        <v>0</v>
      </c>
      <c r="R101" s="70" t="str">
        <f t="shared" si="22"/>
        <v>0</v>
      </c>
      <c r="S101" s="71">
        <f t="shared" si="24"/>
        <v>0</v>
      </c>
    </row>
    <row r="102" spans="1:19" x14ac:dyDescent="0.2">
      <c r="A102" s="73"/>
      <c r="B102" s="99" t="s">
        <v>91</v>
      </c>
      <c r="C102" s="100"/>
      <c r="D102" s="100"/>
      <c r="E102" s="100"/>
      <c r="F102" s="101"/>
      <c r="G102" s="74">
        <f>COUNTIF(G82:G101, "◎") + COUNTIF(G82:G101, "○")</f>
        <v>0</v>
      </c>
      <c r="H102" s="74">
        <f t="shared" ref="H102:K102" si="25">COUNTIF(H82:H101, "◎") + COUNTIF(H82:H101, "○")</f>
        <v>0</v>
      </c>
      <c r="I102" s="74">
        <f t="shared" si="25"/>
        <v>0</v>
      </c>
      <c r="J102" s="74">
        <f t="shared" si="25"/>
        <v>0</v>
      </c>
      <c r="K102" s="74">
        <f t="shared" si="25"/>
        <v>0</v>
      </c>
      <c r="S102" s="75"/>
    </row>
    <row r="103" spans="1:19" ht="16.5" customHeight="1" x14ac:dyDescent="0.2">
      <c r="A103" s="73"/>
      <c r="B103" s="102" t="s">
        <v>92</v>
      </c>
      <c r="C103" s="103"/>
      <c r="D103" s="103"/>
      <c r="E103" s="103"/>
      <c r="F103" s="104"/>
      <c r="G103" s="76">
        <f>COUNTIF(G82:G101,"◎")</f>
        <v>0</v>
      </c>
      <c r="H103" s="76">
        <f t="shared" ref="H103:J103" si="26">COUNTIF(H82:H101,"◎")</f>
        <v>0</v>
      </c>
      <c r="I103" s="76">
        <f t="shared" si="26"/>
        <v>0</v>
      </c>
      <c r="J103" s="76">
        <f t="shared" si="26"/>
        <v>0</v>
      </c>
      <c r="K103" s="76">
        <f>COUNTIF(K82:K101,"◎")</f>
        <v>0</v>
      </c>
      <c r="S103" s="75"/>
    </row>
    <row r="104" spans="1:19" x14ac:dyDescent="0.2">
      <c r="D104" s="77"/>
      <c r="E104" s="77"/>
      <c r="F104" s="77"/>
      <c r="G104" s="77" t="str">
        <f>IF(COUNTIF(G82:G101,"-")=COUNTA(G82:G101),"開催なし",IF(COUNTIFS(G82:G101,"&lt;&gt;×",G82:G101,"&lt;&gt;-")=0,"未実施","実施"))</f>
        <v>開催なし</v>
      </c>
      <c r="H104" s="78" t="str">
        <f t="shared" ref="H104:K104" si="27">IF(COUNTIF(H82:H101,"-")=COUNTA(H82:H101),"開催なし",IF(COUNTIFS(H82:H101,"&lt;&gt;×",H82:H101,"&lt;&gt;-")=0,"未実施","実施"))</f>
        <v>開催なし</v>
      </c>
      <c r="I104" s="78" t="str">
        <f t="shared" si="27"/>
        <v>開催なし</v>
      </c>
      <c r="J104" s="78" t="str">
        <f t="shared" si="27"/>
        <v>開催なし</v>
      </c>
      <c r="K104" s="78" t="str">
        <f t="shared" si="27"/>
        <v>開催なし</v>
      </c>
      <c r="S104" s="75"/>
    </row>
    <row r="105" spans="1:19" ht="17" thickBot="1" x14ac:dyDescent="0.25">
      <c r="D105" s="77"/>
      <c r="E105" s="77"/>
      <c r="F105" s="77"/>
      <c r="G105" s="77"/>
      <c r="S105" s="75"/>
    </row>
    <row r="106" spans="1:19" ht="25" customHeight="1" thickBot="1" x14ac:dyDescent="0.25">
      <c r="D106" s="73"/>
      <c r="F106" s="105" t="str">
        <f>A78&amp;"月委託料"</f>
        <v>9月委託料</v>
      </c>
      <c r="G106" s="106"/>
      <c r="H106" s="79">
        <f>SUM(S82:S101)</f>
        <v>0</v>
      </c>
      <c r="I106" s="77" t="s">
        <v>112</v>
      </c>
      <c r="J106" s="80">
        <f>COUNTIF(G104:K104,"未実施")*7000</f>
        <v>0</v>
      </c>
      <c r="K106" s="77" t="s">
        <v>113</v>
      </c>
      <c r="L106" s="77"/>
      <c r="M106" s="77"/>
      <c r="N106" s="77"/>
      <c r="O106" s="77"/>
      <c r="P106" s="77"/>
      <c r="Q106" s="77"/>
      <c r="R106" s="77"/>
      <c r="S106" s="81">
        <f>H106+J106</f>
        <v>0</v>
      </c>
    </row>
    <row r="107" spans="1:19" x14ac:dyDescent="0.2">
      <c r="D107" s="73"/>
      <c r="F107" s="77"/>
      <c r="G107" s="77"/>
      <c r="H107" s="79"/>
      <c r="I107" s="77"/>
      <c r="J107" s="82" t="s">
        <v>119</v>
      </c>
      <c r="K107" s="77"/>
      <c r="L107" s="77"/>
      <c r="M107" s="77"/>
      <c r="N107" s="77"/>
      <c r="O107" s="77"/>
      <c r="P107" s="77"/>
      <c r="Q107" s="77"/>
      <c r="R107" s="77"/>
      <c r="S107" s="80"/>
    </row>
    <row r="108" spans="1:19" ht="25" customHeight="1" thickBot="1" x14ac:dyDescent="0.25">
      <c r="B108" s="107" t="s">
        <v>120</v>
      </c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9"/>
    </row>
    <row r="109" spans="1:19" ht="25" customHeight="1" x14ac:dyDescent="0.2">
      <c r="B109" s="110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2"/>
    </row>
    <row r="110" spans="1:19" ht="25" customHeight="1" thickBot="1" x14ac:dyDescent="0.25">
      <c r="B110" s="113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4"/>
      <c r="P110" s="114"/>
      <c r="Q110" s="114"/>
      <c r="R110" s="114"/>
      <c r="S110" s="115"/>
    </row>
    <row r="111" spans="1:19" ht="17" thickBot="1" x14ac:dyDescent="0.25"/>
    <row r="112" spans="1:19" ht="25.5" customHeight="1" thickBot="1" x14ac:dyDescent="0.25">
      <c r="H112" s="50" t="str">
        <f>C8</f>
        <v>7-9</v>
      </c>
      <c r="I112" s="84" t="s">
        <v>80</v>
      </c>
      <c r="J112" s="96" t="str">
        <f>SUM(S38,S72,S106)&amp;"円"</f>
        <v>0円</v>
      </c>
      <c r="K112" s="97"/>
      <c r="L112" s="97"/>
      <c r="M112" s="97"/>
      <c r="N112" s="97"/>
      <c r="O112" s="97"/>
      <c r="P112" s="97"/>
      <c r="Q112" s="97"/>
      <c r="R112" s="97"/>
      <c r="S112" s="98"/>
    </row>
  </sheetData>
  <sheetProtection insertRows="0"/>
  <mergeCells count="39">
    <mergeCell ref="B34:F34"/>
    <mergeCell ref="B35:F35"/>
    <mergeCell ref="L11:M11"/>
    <mergeCell ref="J112:S112"/>
    <mergeCell ref="L45:M45"/>
    <mergeCell ref="B68:F68"/>
    <mergeCell ref="B69:F69"/>
    <mergeCell ref="B102:F102"/>
    <mergeCell ref="B103:F103"/>
    <mergeCell ref="F38:G38"/>
    <mergeCell ref="F72:G72"/>
    <mergeCell ref="F106:G106"/>
    <mergeCell ref="B40:S40"/>
    <mergeCell ref="B41:S42"/>
    <mergeCell ref="B74:S74"/>
    <mergeCell ref="B75:S76"/>
    <mergeCell ref="B108:S108"/>
    <mergeCell ref="B109:S110"/>
    <mergeCell ref="A11:A12"/>
    <mergeCell ref="B11:B12"/>
    <mergeCell ref="C11:C12"/>
    <mergeCell ref="D11:D12"/>
    <mergeCell ref="E11:E12"/>
    <mergeCell ref="A79:A80"/>
    <mergeCell ref="B79:B80"/>
    <mergeCell ref="C79:C80"/>
    <mergeCell ref="D79:D80"/>
    <mergeCell ref="L79:M79"/>
    <mergeCell ref="E79:E80"/>
    <mergeCell ref="A45:A46"/>
    <mergeCell ref="B45:B46"/>
    <mergeCell ref="C45:C46"/>
    <mergeCell ref="D45:D46"/>
    <mergeCell ref="E45:E46"/>
    <mergeCell ref="A2:T2"/>
    <mergeCell ref="B4:C4"/>
    <mergeCell ref="B5:D5"/>
    <mergeCell ref="H6:K6"/>
    <mergeCell ref="H5:K5"/>
  </mergeCells>
  <phoneticPr fontId="1"/>
  <dataValidations count="1">
    <dataValidation type="list" allowBlank="1" showInputMessage="1" showErrorMessage="1" sqref="A10">
      <formula1>"1,2,3,4,5,6,7,8,9,10,11,12"</formula1>
    </dataValidation>
  </dataValidations>
  <pageMargins left="0.70866141732283472" right="0.70866141732283472" top="0.35433070866141736" bottom="0.35433070866141736" header="0.31496062992125984" footer="0.31496062992125984"/>
  <pageSetup paperSize="9" scale="70" fitToHeight="0" orientation="landscape" r:id="rId1"/>
  <rowBreaks count="2" manualBreakCount="2">
    <brk id="42" max="19" man="1"/>
    <brk id="76" max="19" man="1"/>
  </rowBreaks>
  <colBreaks count="1" manualBreakCount="1">
    <brk id="20" max="1048575" man="1"/>
  </colBreak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>
          <x14:formula1>
            <xm:f>'参照シート【触らないで！！】'!$A$14:$A$17</xm:f>
          </x14:formula1>
          <xm:sqref>F13:F33 F81:F101 F47:F67</xm:sqref>
        </x14:dataValidation>
        <x14:dataValidation type="list" showInputMessage="1" showErrorMessage="1">
          <x14:formula1>
            <xm:f>'参照シート【触らないで！！】'!$B$14:$B$17</xm:f>
          </x14:formula1>
          <xm:sqref>G13:K33 G81:K101 G47:K67</xm:sqref>
        </x14:dataValidation>
        <x14:dataValidation type="list" allowBlank="1" showInputMessage="1" showErrorMessage="1">
          <x14:formula1>
            <xm:f>'参照シート【触らないで！！】'!$B$26:$B$29</xm:f>
          </x14:formula1>
          <xm:sqref>C8</xm:sqref>
        </x14:dataValidation>
        <x14:dataValidation type="list" allowBlank="1" showInputMessage="1" showErrorMessage="1">
          <x14:formula1>
            <xm:f>'参照シート【触らないで！！】'!$A$2:$A$11</xm:f>
          </x14:formula1>
          <xm:sqref>B4:C4</xm:sqref>
        </x14:dataValidation>
        <x14:dataValidation type="list" allowBlank="1" showInputMessage="1" showErrorMessage="1">
          <x14:formula1>
            <xm:f>'参照シート【触らないで！！】'!$B$2:$B$11</xm:f>
          </x14:formula1>
          <xm:sqref>B5:D5</xm:sqref>
        </x14:dataValidation>
        <x14:dataValidation type="list" allowBlank="1" showInputMessage="1" showErrorMessage="1">
          <x14:formula1>
            <xm:f>'参照シート【触らないで！！】'!$D$2:$D$3</xm:f>
          </x14:formula1>
          <xm:sqref>B6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showZeros="0" view="pageBreakPreview" zoomScale="90" zoomScaleNormal="100" zoomScaleSheetLayoutView="90" workbookViewId="0">
      <selection activeCell="E16" sqref="E16:F16"/>
    </sheetView>
  </sheetViews>
  <sheetFormatPr defaultColWidth="6.453125" defaultRowHeight="28.9" customHeight="1" x14ac:dyDescent="0.2"/>
  <cols>
    <col min="1" max="1" width="8.6328125" style="3" customWidth="1"/>
    <col min="2" max="2" width="6.453125" style="3"/>
    <col min="3" max="3" width="8.6328125" style="3" customWidth="1"/>
    <col min="4" max="4" width="6.453125" style="3" customWidth="1"/>
    <col min="5" max="12" width="6.453125" style="3"/>
    <col min="13" max="13" width="6.453125" style="3" customWidth="1"/>
    <col min="14" max="16384" width="6.453125" style="3"/>
  </cols>
  <sheetData>
    <row r="1" spans="1:14" ht="19.149999999999999" customHeight="1" x14ac:dyDescent="0.2">
      <c r="A1" s="3" t="s">
        <v>18</v>
      </c>
    </row>
    <row r="2" spans="1:14" ht="19.149999999999999" customHeight="1" x14ac:dyDescent="0.2">
      <c r="G2" s="21"/>
      <c r="H2" s="4" t="s">
        <v>15</v>
      </c>
      <c r="I2" s="4">
        <v>2026</v>
      </c>
      <c r="J2" s="5" t="s">
        <v>16</v>
      </c>
      <c r="K2" s="5"/>
      <c r="L2" s="5" t="s">
        <v>1</v>
      </c>
      <c r="M2" s="5"/>
      <c r="N2" s="5" t="s">
        <v>17</v>
      </c>
    </row>
    <row r="3" spans="1:14" ht="19.149999999999999" customHeight="1" x14ac:dyDescent="0.2">
      <c r="I3" s="6"/>
      <c r="J3" s="7"/>
      <c r="K3" s="7"/>
      <c r="L3" s="8"/>
      <c r="M3" s="8"/>
      <c r="N3" s="8"/>
    </row>
    <row r="4" spans="1:14" ht="28.9" customHeight="1" x14ac:dyDescent="0.2">
      <c r="A4" s="132" t="s">
        <v>5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6" spans="1:14" ht="28.9" customHeight="1" x14ac:dyDescent="0.2">
      <c r="A6" s="27" t="s">
        <v>83</v>
      </c>
      <c r="B6" s="116">
        <f>利用者リスト!B4</f>
        <v>0</v>
      </c>
      <c r="C6" s="116"/>
      <c r="D6" s="17"/>
      <c r="E6" s="17"/>
      <c r="G6" s="25"/>
    </row>
    <row r="7" spans="1:14" ht="28.9" customHeight="1" x14ac:dyDescent="0.2">
      <c r="A7" s="28" t="s">
        <v>82</v>
      </c>
      <c r="B7" s="116">
        <f>利用者リスト!B5</f>
        <v>0</v>
      </c>
      <c r="C7" s="116"/>
      <c r="D7" s="116"/>
      <c r="E7" s="116"/>
      <c r="F7" s="16"/>
      <c r="G7" s="16"/>
    </row>
    <row r="8" spans="1:14" ht="28.9" customHeight="1" x14ac:dyDescent="0.2">
      <c r="A8" s="15"/>
      <c r="B8" s="16"/>
      <c r="C8" s="17"/>
      <c r="D8" s="16"/>
      <c r="E8" s="16"/>
      <c r="F8" s="16"/>
      <c r="G8" s="16"/>
      <c r="I8" s="10" t="s">
        <v>0</v>
      </c>
      <c r="J8" s="116">
        <f>利用者リスト!H5</f>
        <v>0</v>
      </c>
      <c r="K8" s="116"/>
      <c r="L8" s="116"/>
      <c r="M8" s="116"/>
      <c r="N8" s="116"/>
    </row>
    <row r="9" spans="1:14" ht="28.9" customHeight="1" x14ac:dyDescent="0.2">
      <c r="A9" s="15"/>
      <c r="B9" s="16"/>
      <c r="C9" s="17"/>
      <c r="D9" s="16"/>
      <c r="E9" s="16"/>
      <c r="F9" s="16"/>
      <c r="G9" s="16"/>
      <c r="I9" s="10" t="s">
        <v>2</v>
      </c>
      <c r="J9" s="117">
        <f>利用者リスト!H6</f>
        <v>0</v>
      </c>
      <c r="K9" s="117"/>
      <c r="L9" s="117"/>
      <c r="M9" s="117"/>
      <c r="N9" s="117"/>
    </row>
    <row r="10" spans="1:14" ht="28.9" customHeight="1" x14ac:dyDescent="0.45">
      <c r="A10" s="18" t="s">
        <v>6</v>
      </c>
      <c r="C10" s="26">
        <f>利用者リスト!A8</f>
        <v>2026</v>
      </c>
      <c r="D10" s="13" t="s">
        <v>16</v>
      </c>
      <c r="E10" s="11" t="s">
        <v>19</v>
      </c>
      <c r="F10" s="13" t="s">
        <v>1</v>
      </c>
    </row>
    <row r="12" spans="1:14" ht="28.9" customHeight="1" x14ac:dyDescent="0.45">
      <c r="A12" s="34" t="str">
        <f>利用者リスト!A10</f>
        <v>7</v>
      </c>
      <c r="B12" s="14" t="s">
        <v>1</v>
      </c>
    </row>
    <row r="13" spans="1:14" ht="28.9" customHeight="1" x14ac:dyDescent="0.2">
      <c r="A13" s="129"/>
      <c r="B13" s="130"/>
      <c r="C13" s="130"/>
      <c r="D13" s="131"/>
      <c r="E13" s="120" t="s">
        <v>7</v>
      </c>
      <c r="F13" s="121"/>
      <c r="G13" s="120" t="s">
        <v>8</v>
      </c>
      <c r="H13" s="121"/>
      <c r="I13" s="120" t="s">
        <v>9</v>
      </c>
      <c r="J13" s="121"/>
      <c r="K13" s="120" t="s">
        <v>10</v>
      </c>
      <c r="L13" s="121"/>
      <c r="M13" s="120" t="s">
        <v>11</v>
      </c>
      <c r="N13" s="121"/>
    </row>
    <row r="14" spans="1:14" ht="28.9" customHeight="1" x14ac:dyDescent="0.2">
      <c r="A14" s="120" t="s">
        <v>91</v>
      </c>
      <c r="B14" s="126"/>
      <c r="C14" s="126"/>
      <c r="D14" s="121"/>
      <c r="E14" s="127">
        <f>利用者リスト!G34</f>
        <v>0</v>
      </c>
      <c r="F14" s="128"/>
      <c r="G14" s="122">
        <f>利用者リスト!H34</f>
        <v>0</v>
      </c>
      <c r="H14" s="122"/>
      <c r="I14" s="122">
        <f>利用者リスト!I34</f>
        <v>0</v>
      </c>
      <c r="J14" s="122"/>
      <c r="K14" s="122">
        <f>利用者リスト!J34</f>
        <v>0</v>
      </c>
      <c r="L14" s="122"/>
      <c r="M14" s="122">
        <f>利用者リスト!K34</f>
        <v>0</v>
      </c>
      <c r="N14" s="122"/>
    </row>
    <row r="15" spans="1:14" ht="28.9" customHeight="1" x14ac:dyDescent="0.2">
      <c r="A15" s="123" t="s">
        <v>92</v>
      </c>
      <c r="B15" s="124"/>
      <c r="C15" s="124"/>
      <c r="D15" s="125"/>
      <c r="E15" s="127">
        <f>利用者リスト!G35</f>
        <v>0</v>
      </c>
      <c r="F15" s="128"/>
      <c r="G15" s="122">
        <f>利用者リスト!H35</f>
        <v>0</v>
      </c>
      <c r="H15" s="122"/>
      <c r="I15" s="122">
        <f>利用者リスト!I35</f>
        <v>0</v>
      </c>
      <c r="J15" s="122"/>
      <c r="K15" s="122">
        <f>利用者リスト!J35</f>
        <v>0</v>
      </c>
      <c r="L15" s="122"/>
      <c r="M15" s="122">
        <f>利用者リスト!K35</f>
        <v>0</v>
      </c>
      <c r="N15" s="122"/>
    </row>
    <row r="16" spans="1:14" ht="28.9" customHeight="1" x14ac:dyDescent="0.2">
      <c r="A16" s="123" t="s">
        <v>93</v>
      </c>
      <c r="B16" s="124"/>
      <c r="C16" s="124"/>
      <c r="D16" s="125"/>
      <c r="E16" s="118"/>
      <c r="F16" s="119"/>
      <c r="G16" s="118"/>
      <c r="H16" s="119"/>
      <c r="I16" s="118"/>
      <c r="J16" s="119"/>
      <c r="K16" s="118"/>
      <c r="L16" s="119"/>
      <c r="M16" s="118"/>
      <c r="N16" s="119"/>
    </row>
    <row r="18" spans="1:14" ht="28.9" customHeight="1" x14ac:dyDescent="0.45">
      <c r="A18" s="34">
        <f>利用者リスト!A44</f>
        <v>8</v>
      </c>
      <c r="B18" s="14" t="s">
        <v>1</v>
      </c>
    </row>
    <row r="19" spans="1:14" ht="28.9" customHeight="1" x14ac:dyDescent="0.2">
      <c r="A19" s="129"/>
      <c r="B19" s="130"/>
      <c r="C19" s="130"/>
      <c r="D19" s="131"/>
      <c r="E19" s="120" t="s">
        <v>7</v>
      </c>
      <c r="F19" s="121"/>
      <c r="G19" s="120" t="s">
        <v>8</v>
      </c>
      <c r="H19" s="121"/>
      <c r="I19" s="120" t="s">
        <v>9</v>
      </c>
      <c r="J19" s="121"/>
      <c r="K19" s="120" t="s">
        <v>10</v>
      </c>
      <c r="L19" s="121"/>
      <c r="M19" s="120" t="s">
        <v>11</v>
      </c>
      <c r="N19" s="121"/>
    </row>
    <row r="20" spans="1:14" ht="28.9" customHeight="1" x14ac:dyDescent="0.2">
      <c r="A20" s="120" t="s">
        <v>91</v>
      </c>
      <c r="B20" s="126"/>
      <c r="C20" s="126"/>
      <c r="D20" s="121"/>
      <c r="E20" s="122">
        <f>利用者リスト!E68</f>
        <v>0</v>
      </c>
      <c r="F20" s="122"/>
      <c r="G20" s="122">
        <f>利用者リスト!H68</f>
        <v>0</v>
      </c>
      <c r="H20" s="122"/>
      <c r="I20" s="122">
        <f>利用者リスト!I68</f>
        <v>0</v>
      </c>
      <c r="J20" s="122"/>
      <c r="K20" s="122">
        <f>利用者リスト!J68</f>
        <v>0</v>
      </c>
      <c r="L20" s="122"/>
      <c r="M20" s="122">
        <f>利用者リスト!K68</f>
        <v>0</v>
      </c>
      <c r="N20" s="122"/>
    </row>
    <row r="21" spans="1:14" ht="28.9" customHeight="1" x14ac:dyDescent="0.2">
      <c r="A21" s="123" t="s">
        <v>92</v>
      </c>
      <c r="B21" s="124"/>
      <c r="C21" s="124"/>
      <c r="D21" s="125"/>
      <c r="E21" s="127">
        <f>利用者リスト!G69</f>
        <v>0</v>
      </c>
      <c r="F21" s="128"/>
      <c r="G21" s="122">
        <f>利用者リスト!H69</f>
        <v>0</v>
      </c>
      <c r="H21" s="122"/>
      <c r="I21" s="122">
        <f>利用者リスト!I69</f>
        <v>0</v>
      </c>
      <c r="J21" s="122"/>
      <c r="K21" s="122">
        <f>利用者リスト!J69</f>
        <v>0</v>
      </c>
      <c r="L21" s="122"/>
      <c r="M21" s="122">
        <f>利用者リスト!K69</f>
        <v>0</v>
      </c>
      <c r="N21" s="122"/>
    </row>
    <row r="22" spans="1:14" ht="28.9" customHeight="1" x14ac:dyDescent="0.2">
      <c r="A22" s="123" t="s">
        <v>93</v>
      </c>
      <c r="B22" s="124"/>
      <c r="C22" s="124"/>
      <c r="D22" s="125"/>
      <c r="E22" s="118"/>
      <c r="F22" s="119"/>
      <c r="G22" s="118"/>
      <c r="H22" s="119"/>
      <c r="I22" s="118"/>
      <c r="J22" s="119"/>
      <c r="K22" s="118"/>
      <c r="L22" s="119"/>
      <c r="M22" s="118"/>
      <c r="N22" s="119"/>
    </row>
    <row r="24" spans="1:14" ht="28.9" customHeight="1" x14ac:dyDescent="0.45">
      <c r="A24" s="34">
        <f>利用者リスト!A78</f>
        <v>9</v>
      </c>
      <c r="B24" s="14" t="s">
        <v>1</v>
      </c>
    </row>
    <row r="25" spans="1:14" ht="28.9" customHeight="1" x14ac:dyDescent="0.2">
      <c r="A25" s="129"/>
      <c r="B25" s="130"/>
      <c r="C25" s="130"/>
      <c r="D25" s="131"/>
      <c r="E25" s="120" t="s">
        <v>7</v>
      </c>
      <c r="F25" s="121"/>
      <c r="G25" s="120" t="s">
        <v>8</v>
      </c>
      <c r="H25" s="121"/>
      <c r="I25" s="120" t="s">
        <v>9</v>
      </c>
      <c r="J25" s="121"/>
      <c r="K25" s="120" t="s">
        <v>10</v>
      </c>
      <c r="L25" s="121"/>
      <c r="M25" s="120" t="s">
        <v>11</v>
      </c>
      <c r="N25" s="121"/>
    </row>
    <row r="26" spans="1:14" ht="28.9" customHeight="1" x14ac:dyDescent="0.2">
      <c r="A26" s="120" t="s">
        <v>91</v>
      </c>
      <c r="B26" s="126"/>
      <c r="C26" s="126"/>
      <c r="D26" s="121"/>
      <c r="E26" s="127">
        <f>利用者リスト!G102</f>
        <v>0</v>
      </c>
      <c r="F26" s="128"/>
      <c r="G26" s="122">
        <f>利用者リスト!H102</f>
        <v>0</v>
      </c>
      <c r="H26" s="122"/>
      <c r="I26" s="122">
        <f>利用者リスト!I102</f>
        <v>0</v>
      </c>
      <c r="J26" s="122"/>
      <c r="K26" s="122">
        <f>利用者リスト!J102</f>
        <v>0</v>
      </c>
      <c r="L26" s="122"/>
      <c r="M26" s="122">
        <f>利用者リスト!K102</f>
        <v>0</v>
      </c>
      <c r="N26" s="122"/>
    </row>
    <row r="27" spans="1:14" ht="28.9" customHeight="1" x14ac:dyDescent="0.2">
      <c r="A27" s="123" t="s">
        <v>92</v>
      </c>
      <c r="B27" s="124"/>
      <c r="C27" s="124"/>
      <c r="D27" s="125"/>
      <c r="E27" s="127">
        <f>利用者リスト!G103</f>
        <v>0</v>
      </c>
      <c r="F27" s="128"/>
      <c r="G27" s="122">
        <f>利用者リスト!H103</f>
        <v>0</v>
      </c>
      <c r="H27" s="122"/>
      <c r="I27" s="122">
        <f>利用者リスト!I103</f>
        <v>0</v>
      </c>
      <c r="J27" s="122"/>
      <c r="K27" s="122">
        <f>利用者リスト!J103</f>
        <v>0</v>
      </c>
      <c r="L27" s="122"/>
      <c r="M27" s="122">
        <f>利用者リスト!K103</f>
        <v>0</v>
      </c>
      <c r="N27" s="122"/>
    </row>
    <row r="28" spans="1:14" ht="28.9" customHeight="1" x14ac:dyDescent="0.2">
      <c r="A28" s="123" t="s">
        <v>93</v>
      </c>
      <c r="B28" s="124"/>
      <c r="C28" s="124"/>
      <c r="D28" s="125"/>
      <c r="E28" s="118"/>
      <c r="F28" s="119"/>
      <c r="G28" s="118"/>
      <c r="H28" s="119"/>
      <c r="I28" s="118"/>
      <c r="J28" s="119"/>
      <c r="K28" s="118"/>
      <c r="L28" s="119"/>
      <c r="M28" s="118"/>
      <c r="N28" s="119"/>
    </row>
    <row r="30" spans="1:14" s="20" customFormat="1" ht="28.9" customHeight="1" x14ac:dyDescent="0.2">
      <c r="K30" s="3"/>
      <c r="L30" s="3"/>
      <c r="M30" s="3"/>
      <c r="N30" s="3"/>
    </row>
    <row r="31" spans="1:14" s="20" customFormat="1" ht="28.9" customHeight="1" x14ac:dyDescent="0.2"/>
    <row r="32" spans="1:14" s="20" customFormat="1" ht="28.9" customHeight="1" x14ac:dyDescent="0.2"/>
    <row r="33" s="20" customFormat="1" ht="28.9" customHeight="1" x14ac:dyDescent="0.2"/>
    <row r="34" s="20" customFormat="1" ht="28.9" customHeight="1" x14ac:dyDescent="0.2"/>
    <row r="35" s="20" customFormat="1" ht="28.9" customHeight="1" x14ac:dyDescent="0.2"/>
    <row r="36" s="20" customFormat="1" ht="28.9" customHeight="1" x14ac:dyDescent="0.2"/>
    <row r="37" s="20" customFormat="1" ht="28.9" customHeight="1" x14ac:dyDescent="0.2"/>
    <row r="38" s="20" customFormat="1" ht="28.9" customHeight="1" x14ac:dyDescent="0.2"/>
    <row r="39" s="20" customFormat="1" ht="28.9" customHeight="1" x14ac:dyDescent="0.2"/>
    <row r="40" s="20" customFormat="1" ht="28.9" customHeight="1" x14ac:dyDescent="0.2"/>
    <row r="41" s="20" customFormat="1" ht="28.9" customHeight="1" x14ac:dyDescent="0.2"/>
    <row r="42" s="20" customFormat="1" ht="28.9" customHeight="1" x14ac:dyDescent="0.2"/>
    <row r="43" s="20" customFormat="1" ht="28.9" customHeight="1" x14ac:dyDescent="0.2"/>
    <row r="44" s="20" customFormat="1" ht="28.9" customHeight="1" x14ac:dyDescent="0.2"/>
    <row r="45" s="20" customFormat="1" ht="28.9" customHeight="1" x14ac:dyDescent="0.2"/>
    <row r="46" s="20" customFormat="1" ht="28.9" customHeight="1" x14ac:dyDescent="0.2"/>
    <row r="47" s="20" customFormat="1" ht="28.9" customHeight="1" x14ac:dyDescent="0.2"/>
    <row r="48" s="20" customFormat="1" ht="28.9" customHeight="1" x14ac:dyDescent="0.2"/>
    <row r="49" spans="1:14" s="20" customFormat="1" ht="28.9" customHeight="1" x14ac:dyDescent="0.2"/>
    <row r="50" spans="1:14" s="20" customFormat="1" ht="28.9" customHeight="1" x14ac:dyDescent="0.2"/>
    <row r="51" spans="1:14" s="20" customFormat="1" ht="28.9" customHeight="1" x14ac:dyDescent="0.2"/>
    <row r="52" spans="1:14" s="20" customFormat="1" ht="28.9" customHeight="1" x14ac:dyDescent="0.2"/>
    <row r="53" spans="1:14" s="20" customFormat="1" ht="28.9" customHeight="1" x14ac:dyDescent="0.2"/>
    <row r="54" spans="1:14" s="20" customFormat="1" ht="28.9" customHeight="1" x14ac:dyDescent="0.2"/>
    <row r="55" spans="1:14" s="20" customFormat="1" ht="28.9" customHeight="1" x14ac:dyDescent="0.2"/>
    <row r="56" spans="1:14" s="20" customFormat="1" ht="28.9" customHeight="1" x14ac:dyDescent="0.2"/>
    <row r="57" spans="1:14" s="20" customFormat="1" ht="28.9" customHeight="1" x14ac:dyDescent="0.2"/>
    <row r="58" spans="1:14" s="20" customFormat="1" ht="28.9" customHeight="1" x14ac:dyDescent="0.2"/>
    <row r="59" spans="1:14" s="20" customFormat="1" ht="28.9" customHeight="1" x14ac:dyDescent="0.2"/>
    <row r="60" spans="1:14" s="20" customFormat="1" ht="28.9" customHeight="1" x14ac:dyDescent="0.2"/>
    <row r="61" spans="1:14" s="20" customFormat="1" ht="28.9" customHeight="1" x14ac:dyDescent="0.2"/>
    <row r="62" spans="1:14" s="20" customFormat="1" ht="28.9" customHeight="1" x14ac:dyDescent="0.2"/>
    <row r="63" spans="1:14" ht="28.9" customHeight="1" x14ac:dyDescent="0.2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</sheetData>
  <mergeCells count="77">
    <mergeCell ref="A15:D15"/>
    <mergeCell ref="A14:D14"/>
    <mergeCell ref="M20:N20"/>
    <mergeCell ref="E14:F14"/>
    <mergeCell ref="E16:F16"/>
    <mergeCell ref="A19:D19"/>
    <mergeCell ref="E19:F19"/>
    <mergeCell ref="G19:H19"/>
    <mergeCell ref="I19:J19"/>
    <mergeCell ref="K19:L19"/>
    <mergeCell ref="M19:N19"/>
    <mergeCell ref="M16:N16"/>
    <mergeCell ref="K16:L16"/>
    <mergeCell ref="I16:J16"/>
    <mergeCell ref="A20:D20"/>
    <mergeCell ref="E20:F20"/>
    <mergeCell ref="A4:N4"/>
    <mergeCell ref="G16:H16"/>
    <mergeCell ref="A16:D16"/>
    <mergeCell ref="I15:J15"/>
    <mergeCell ref="I14:J14"/>
    <mergeCell ref="K15:L15"/>
    <mergeCell ref="K14:L14"/>
    <mergeCell ref="G14:H14"/>
    <mergeCell ref="G15:H15"/>
    <mergeCell ref="I13:J13"/>
    <mergeCell ref="K13:L13"/>
    <mergeCell ref="E13:F13"/>
    <mergeCell ref="E15:F15"/>
    <mergeCell ref="A13:D13"/>
    <mergeCell ref="G13:H13"/>
    <mergeCell ref="B7:E7"/>
    <mergeCell ref="M27:N27"/>
    <mergeCell ref="G27:H27"/>
    <mergeCell ref="G26:H26"/>
    <mergeCell ref="A27:D27"/>
    <mergeCell ref="E27:F27"/>
    <mergeCell ref="I27:J27"/>
    <mergeCell ref="K27:L27"/>
    <mergeCell ref="K26:L26"/>
    <mergeCell ref="M21:N21"/>
    <mergeCell ref="G21:H21"/>
    <mergeCell ref="G22:H22"/>
    <mergeCell ref="E21:F21"/>
    <mergeCell ref="E22:F22"/>
    <mergeCell ref="I20:J20"/>
    <mergeCell ref="K20:L20"/>
    <mergeCell ref="I21:J21"/>
    <mergeCell ref="K21:L21"/>
    <mergeCell ref="G20:H20"/>
    <mergeCell ref="A22:D22"/>
    <mergeCell ref="A21:D21"/>
    <mergeCell ref="A25:D25"/>
    <mergeCell ref="E28:F28"/>
    <mergeCell ref="G28:H28"/>
    <mergeCell ref="I28:J28"/>
    <mergeCell ref="K28:L28"/>
    <mergeCell ref="A26:D26"/>
    <mergeCell ref="E26:F26"/>
    <mergeCell ref="E25:F25"/>
    <mergeCell ref="G25:H25"/>
    <mergeCell ref="B6:C6"/>
    <mergeCell ref="J8:N8"/>
    <mergeCell ref="J9:N9"/>
    <mergeCell ref="M28:N28"/>
    <mergeCell ref="I25:J25"/>
    <mergeCell ref="K25:L25"/>
    <mergeCell ref="M25:N25"/>
    <mergeCell ref="M26:N26"/>
    <mergeCell ref="M13:N13"/>
    <mergeCell ref="M15:N15"/>
    <mergeCell ref="M14:N14"/>
    <mergeCell ref="I22:J22"/>
    <mergeCell ref="K22:L22"/>
    <mergeCell ref="M22:N22"/>
    <mergeCell ref="I26:J26"/>
    <mergeCell ref="A28:D28"/>
  </mergeCells>
  <phoneticPr fontId="1"/>
  <printOptions horizontalCentered="1"/>
  <pageMargins left="0.78740157480314965" right="0.39370078740157483" top="0.59055118110236227" bottom="0.59055118110236227" header="0.31496062992125984" footer="0.31496062992125984"/>
  <pageSetup paperSize="9" scale="81" orientation="portrait" cellComments="asDisplayed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'参照シート【触らないで！！】'!$B$26:$B$29</xm:f>
          </x14:formula1>
          <xm:sqref>E10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4" zoomScale="90" zoomScaleNormal="100" zoomScaleSheetLayoutView="90" workbookViewId="0">
      <selection activeCell="H15" sqref="H15"/>
    </sheetView>
  </sheetViews>
  <sheetFormatPr defaultColWidth="9" defaultRowHeight="31.15" customHeight="1" x14ac:dyDescent="0.2"/>
  <cols>
    <col min="1" max="5" width="9.6328125" style="3" customWidth="1"/>
    <col min="6" max="6" width="5.6328125" style="3" customWidth="1"/>
    <col min="7" max="9" width="9.6328125" style="3" customWidth="1"/>
    <col min="10" max="16384" width="9" style="3"/>
  </cols>
  <sheetData>
    <row r="1" spans="1:9" ht="28.15" customHeight="1" x14ac:dyDescent="0.2">
      <c r="A1" s="22"/>
      <c r="B1" s="22"/>
      <c r="C1" s="22"/>
      <c r="D1" s="22"/>
      <c r="E1" s="22"/>
      <c r="F1" s="22"/>
      <c r="G1" s="22"/>
      <c r="H1" s="22"/>
      <c r="I1" s="22"/>
    </row>
    <row r="2" spans="1:9" ht="28.15" customHeight="1" x14ac:dyDescent="0.2">
      <c r="A2" s="27" t="s">
        <v>83</v>
      </c>
      <c r="B2" s="116">
        <f>利用者リスト!B4</f>
        <v>0</v>
      </c>
      <c r="C2" s="116"/>
      <c r="F2" s="22"/>
      <c r="G2" s="22"/>
      <c r="H2" s="22"/>
      <c r="I2" s="22"/>
    </row>
    <row r="3" spans="1:9" ht="28.15" customHeight="1" x14ac:dyDescent="0.2">
      <c r="A3" s="28" t="s">
        <v>82</v>
      </c>
      <c r="B3" s="116">
        <f>利用者リスト!B5</f>
        <v>0</v>
      </c>
      <c r="C3" s="116"/>
      <c r="D3" s="116"/>
      <c r="E3" s="116"/>
      <c r="F3" s="22"/>
      <c r="G3" s="22"/>
      <c r="H3" s="22"/>
      <c r="I3" s="22"/>
    </row>
    <row r="4" spans="1:9" ht="28.9" customHeight="1" x14ac:dyDescent="0.2">
      <c r="A4" s="15"/>
      <c r="B4" s="23"/>
      <c r="C4" s="16"/>
      <c r="D4" s="16"/>
      <c r="E4" s="16"/>
      <c r="F4" s="16"/>
      <c r="G4" s="16"/>
      <c r="H4" s="16"/>
    </row>
    <row r="5" spans="1:9" ht="31.15" customHeight="1" x14ac:dyDescent="0.45">
      <c r="A5" s="34" t="str">
        <f>利用者リスト!A10</f>
        <v>7</v>
      </c>
      <c r="B5" s="14" t="s">
        <v>1</v>
      </c>
      <c r="C5" s="19"/>
      <c r="D5" s="12"/>
    </row>
    <row r="6" spans="1:9" ht="31.15" customHeight="1" x14ac:dyDescent="0.2">
      <c r="A6" s="129" t="s">
        <v>12</v>
      </c>
      <c r="B6" s="130"/>
      <c r="C6" s="130"/>
      <c r="D6" s="130"/>
      <c r="E6" s="130"/>
      <c r="F6" s="130"/>
      <c r="G6" s="130"/>
      <c r="H6" s="130"/>
      <c r="I6" s="131"/>
    </row>
    <row r="7" spans="1:9" ht="31.15" customHeight="1" x14ac:dyDescent="0.2">
      <c r="A7" s="133"/>
      <c r="B7" s="134"/>
      <c r="C7" s="134"/>
      <c r="D7" s="134"/>
      <c r="E7" s="134"/>
      <c r="F7" s="134"/>
      <c r="G7" s="134"/>
      <c r="H7" s="134"/>
      <c r="I7" s="135"/>
    </row>
    <row r="8" spans="1:9" ht="31.15" customHeight="1" x14ac:dyDescent="0.2">
      <c r="A8" s="136"/>
      <c r="B8" s="137"/>
      <c r="C8" s="137"/>
      <c r="D8" s="137"/>
      <c r="E8" s="137"/>
      <c r="F8" s="137"/>
      <c r="G8" s="137"/>
      <c r="H8" s="137"/>
      <c r="I8" s="138"/>
    </row>
    <row r="9" spans="1:9" ht="31.15" customHeight="1" x14ac:dyDescent="0.2">
      <c r="A9" s="139"/>
      <c r="B9" s="140"/>
      <c r="C9" s="140"/>
      <c r="D9" s="140"/>
      <c r="E9" s="140"/>
      <c r="F9" s="140"/>
      <c r="G9" s="140"/>
      <c r="H9" s="140"/>
      <c r="I9" s="141"/>
    </row>
    <row r="10" spans="1:9" ht="15" customHeight="1" x14ac:dyDescent="0.2"/>
    <row r="11" spans="1:9" ht="31.15" customHeight="1" x14ac:dyDescent="0.2">
      <c r="A11" s="129" t="s">
        <v>13</v>
      </c>
      <c r="B11" s="130"/>
      <c r="C11" s="130"/>
      <c r="D11" s="130"/>
      <c r="E11" s="130"/>
      <c r="F11" s="130"/>
      <c r="G11" s="130"/>
      <c r="H11" s="130"/>
      <c r="I11" s="131"/>
    </row>
    <row r="12" spans="1:9" ht="31.15" customHeight="1" x14ac:dyDescent="0.2">
      <c r="A12" s="133"/>
      <c r="B12" s="134"/>
      <c r="C12" s="134"/>
      <c r="D12" s="134"/>
      <c r="E12" s="134"/>
      <c r="F12" s="134"/>
      <c r="G12" s="134"/>
      <c r="H12" s="134"/>
      <c r="I12" s="135"/>
    </row>
    <row r="13" spans="1:9" ht="31.15" customHeight="1" x14ac:dyDescent="0.2">
      <c r="A13" s="136"/>
      <c r="B13" s="137"/>
      <c r="C13" s="137"/>
      <c r="D13" s="137"/>
      <c r="E13" s="137"/>
      <c r="F13" s="137"/>
      <c r="G13" s="137"/>
      <c r="H13" s="137"/>
      <c r="I13" s="138"/>
    </row>
    <row r="14" spans="1:9" ht="31.15" customHeight="1" x14ac:dyDescent="0.2">
      <c r="A14" s="139"/>
      <c r="B14" s="140"/>
      <c r="C14" s="140"/>
      <c r="D14" s="140"/>
      <c r="E14" s="140"/>
      <c r="F14" s="140"/>
      <c r="G14" s="140"/>
      <c r="H14" s="140"/>
      <c r="I14" s="141"/>
    </row>
    <row r="15" spans="1:9" ht="15" customHeight="1" x14ac:dyDescent="0.2"/>
    <row r="16" spans="1:9" ht="31.15" customHeight="1" x14ac:dyDescent="0.2">
      <c r="A16" s="129" t="s">
        <v>4</v>
      </c>
      <c r="B16" s="130"/>
      <c r="C16" s="130"/>
      <c r="D16" s="130"/>
      <c r="E16" s="130"/>
      <c r="F16" s="130"/>
      <c r="G16" s="130"/>
      <c r="H16" s="130"/>
      <c r="I16" s="131"/>
    </row>
    <row r="17" spans="1:9" ht="31.15" customHeight="1" x14ac:dyDescent="0.2">
      <c r="A17" s="133"/>
      <c r="B17" s="134"/>
      <c r="C17" s="134"/>
      <c r="D17" s="134"/>
      <c r="E17" s="134"/>
      <c r="F17" s="134"/>
      <c r="G17" s="134"/>
      <c r="H17" s="134"/>
      <c r="I17" s="135"/>
    </row>
    <row r="18" spans="1:9" ht="31.15" customHeight="1" x14ac:dyDescent="0.2">
      <c r="A18" s="136"/>
      <c r="B18" s="137"/>
      <c r="C18" s="137"/>
      <c r="D18" s="137"/>
      <c r="E18" s="137"/>
      <c r="F18" s="137"/>
      <c r="G18" s="137"/>
      <c r="H18" s="137"/>
      <c r="I18" s="138"/>
    </row>
    <row r="19" spans="1:9" ht="31.15" customHeight="1" x14ac:dyDescent="0.2">
      <c r="A19" s="139"/>
      <c r="B19" s="140"/>
      <c r="C19" s="140"/>
      <c r="D19" s="140"/>
      <c r="E19" s="140"/>
      <c r="F19" s="140"/>
      <c r="G19" s="140"/>
      <c r="H19" s="140"/>
      <c r="I19" s="141"/>
    </row>
    <row r="20" spans="1:9" ht="31.15" customHeight="1" x14ac:dyDescent="0.2">
      <c r="A20" s="24"/>
      <c r="B20" s="24"/>
      <c r="C20" s="24"/>
      <c r="D20" s="24"/>
      <c r="E20" s="24"/>
      <c r="F20" s="24"/>
      <c r="G20" s="24"/>
      <c r="H20" s="24"/>
      <c r="I20" s="24"/>
    </row>
    <row r="21" spans="1:9" ht="31.15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</row>
    <row r="22" spans="1:9" ht="31.15" customHeight="1" x14ac:dyDescent="0.45">
      <c r="A22" s="34">
        <f>利用者リスト!A44</f>
        <v>8</v>
      </c>
      <c r="B22" s="14" t="s">
        <v>1</v>
      </c>
    </row>
    <row r="23" spans="1:9" ht="31.15" customHeight="1" x14ac:dyDescent="0.2">
      <c r="A23" s="129" t="s">
        <v>12</v>
      </c>
      <c r="B23" s="130"/>
      <c r="C23" s="130"/>
      <c r="D23" s="130"/>
      <c r="E23" s="130"/>
      <c r="F23" s="130"/>
      <c r="G23" s="130"/>
      <c r="H23" s="130"/>
      <c r="I23" s="131"/>
    </row>
    <row r="24" spans="1:9" ht="31.15" customHeight="1" x14ac:dyDescent="0.2">
      <c r="A24" s="133"/>
      <c r="B24" s="134"/>
      <c r="C24" s="134"/>
      <c r="D24" s="134"/>
      <c r="E24" s="134"/>
      <c r="F24" s="134"/>
      <c r="G24" s="134"/>
      <c r="H24" s="134"/>
      <c r="I24" s="135"/>
    </row>
    <row r="25" spans="1:9" ht="31.15" customHeight="1" x14ac:dyDescent="0.2">
      <c r="A25" s="136"/>
      <c r="B25" s="137"/>
      <c r="C25" s="137"/>
      <c r="D25" s="137"/>
      <c r="E25" s="137"/>
      <c r="F25" s="137"/>
      <c r="G25" s="137"/>
      <c r="H25" s="137"/>
      <c r="I25" s="138"/>
    </row>
    <row r="26" spans="1:9" ht="31.15" customHeight="1" x14ac:dyDescent="0.2">
      <c r="A26" s="139"/>
      <c r="B26" s="140"/>
      <c r="C26" s="140"/>
      <c r="D26" s="140"/>
      <c r="E26" s="140"/>
      <c r="F26" s="140"/>
      <c r="G26" s="140"/>
      <c r="H26" s="140"/>
      <c r="I26" s="141"/>
    </row>
    <row r="27" spans="1:9" ht="15" customHeight="1" x14ac:dyDescent="0.2"/>
    <row r="28" spans="1:9" ht="31.15" customHeight="1" x14ac:dyDescent="0.2">
      <c r="A28" s="129" t="s">
        <v>13</v>
      </c>
      <c r="B28" s="130"/>
      <c r="C28" s="130"/>
      <c r="D28" s="130"/>
      <c r="E28" s="130"/>
      <c r="F28" s="130"/>
      <c r="G28" s="130"/>
      <c r="H28" s="130"/>
      <c r="I28" s="131"/>
    </row>
    <row r="29" spans="1:9" ht="31.15" customHeight="1" x14ac:dyDescent="0.2">
      <c r="A29" s="133"/>
      <c r="B29" s="134"/>
      <c r="C29" s="134"/>
      <c r="D29" s="134"/>
      <c r="E29" s="134"/>
      <c r="F29" s="134"/>
      <c r="G29" s="134"/>
      <c r="H29" s="134"/>
      <c r="I29" s="135"/>
    </row>
    <row r="30" spans="1:9" ht="31.15" customHeight="1" x14ac:dyDescent="0.2">
      <c r="A30" s="136"/>
      <c r="B30" s="137"/>
      <c r="C30" s="137"/>
      <c r="D30" s="137"/>
      <c r="E30" s="137"/>
      <c r="F30" s="137"/>
      <c r="G30" s="137"/>
      <c r="H30" s="137"/>
      <c r="I30" s="138"/>
    </row>
    <row r="31" spans="1:9" ht="31.15" customHeight="1" x14ac:dyDescent="0.2">
      <c r="A31" s="139"/>
      <c r="B31" s="140"/>
      <c r="C31" s="140"/>
      <c r="D31" s="140"/>
      <c r="E31" s="140"/>
      <c r="F31" s="140"/>
      <c r="G31" s="140"/>
      <c r="H31" s="140"/>
      <c r="I31" s="141"/>
    </row>
    <row r="32" spans="1:9" ht="15" customHeight="1" x14ac:dyDescent="0.2"/>
    <row r="33" spans="1:9" ht="31.15" customHeight="1" x14ac:dyDescent="0.2">
      <c r="A33" s="129" t="s">
        <v>4</v>
      </c>
      <c r="B33" s="130"/>
      <c r="C33" s="130"/>
      <c r="D33" s="130"/>
      <c r="E33" s="130"/>
      <c r="F33" s="130"/>
      <c r="G33" s="130"/>
      <c r="H33" s="130"/>
      <c r="I33" s="131"/>
    </row>
    <row r="34" spans="1:9" ht="31.15" customHeight="1" x14ac:dyDescent="0.2">
      <c r="A34" s="133"/>
      <c r="B34" s="134"/>
      <c r="C34" s="134"/>
      <c r="D34" s="134"/>
      <c r="E34" s="134"/>
      <c r="F34" s="134"/>
      <c r="G34" s="134"/>
      <c r="H34" s="134"/>
      <c r="I34" s="135"/>
    </row>
    <row r="35" spans="1:9" ht="31.15" customHeight="1" x14ac:dyDescent="0.2">
      <c r="A35" s="136"/>
      <c r="B35" s="137"/>
      <c r="C35" s="137"/>
      <c r="D35" s="137"/>
      <c r="E35" s="137"/>
      <c r="F35" s="137"/>
      <c r="G35" s="137"/>
      <c r="H35" s="137"/>
      <c r="I35" s="138"/>
    </row>
    <row r="36" spans="1:9" ht="31.15" customHeight="1" x14ac:dyDescent="0.2">
      <c r="A36" s="139"/>
      <c r="B36" s="140"/>
      <c r="C36" s="140"/>
      <c r="D36" s="140"/>
      <c r="E36" s="140"/>
      <c r="F36" s="140"/>
      <c r="G36" s="140"/>
      <c r="H36" s="140"/>
      <c r="I36" s="141"/>
    </row>
    <row r="37" spans="1:9" ht="31.1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</row>
    <row r="38" spans="1:9" ht="31.1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</row>
    <row r="39" spans="1:9" ht="31.15" customHeight="1" x14ac:dyDescent="0.45">
      <c r="A39" s="34">
        <f>利用者リスト!A78</f>
        <v>9</v>
      </c>
      <c r="B39" s="14" t="s">
        <v>1</v>
      </c>
    </row>
    <row r="40" spans="1:9" ht="31.15" customHeight="1" x14ac:dyDescent="0.2">
      <c r="A40" s="129" t="s">
        <v>12</v>
      </c>
      <c r="B40" s="130"/>
      <c r="C40" s="130"/>
      <c r="D40" s="130"/>
      <c r="E40" s="130"/>
      <c r="F40" s="130"/>
      <c r="G40" s="130"/>
      <c r="H40" s="130"/>
      <c r="I40" s="131"/>
    </row>
    <row r="41" spans="1:9" ht="31.15" customHeight="1" x14ac:dyDescent="0.2">
      <c r="A41" s="133"/>
      <c r="B41" s="134"/>
      <c r="C41" s="134"/>
      <c r="D41" s="134"/>
      <c r="E41" s="134"/>
      <c r="F41" s="134"/>
      <c r="G41" s="134"/>
      <c r="H41" s="134"/>
      <c r="I41" s="135"/>
    </row>
    <row r="42" spans="1:9" ht="31.15" customHeight="1" x14ac:dyDescent="0.2">
      <c r="A42" s="136"/>
      <c r="B42" s="137"/>
      <c r="C42" s="137"/>
      <c r="D42" s="137"/>
      <c r="E42" s="137"/>
      <c r="F42" s="137"/>
      <c r="G42" s="137"/>
      <c r="H42" s="137"/>
      <c r="I42" s="138"/>
    </row>
    <row r="43" spans="1:9" ht="31.15" customHeight="1" x14ac:dyDescent="0.2">
      <c r="A43" s="139"/>
      <c r="B43" s="140"/>
      <c r="C43" s="140"/>
      <c r="D43" s="140"/>
      <c r="E43" s="140"/>
      <c r="F43" s="140"/>
      <c r="G43" s="140"/>
      <c r="H43" s="140"/>
      <c r="I43" s="141"/>
    </row>
    <row r="44" spans="1:9" ht="15.75" customHeight="1" x14ac:dyDescent="0.2"/>
    <row r="45" spans="1:9" ht="31.15" customHeight="1" x14ac:dyDescent="0.2">
      <c r="A45" s="129" t="s">
        <v>13</v>
      </c>
      <c r="B45" s="130"/>
      <c r="C45" s="130"/>
      <c r="D45" s="130"/>
      <c r="E45" s="130"/>
      <c r="F45" s="130"/>
      <c r="G45" s="130"/>
      <c r="H45" s="130"/>
      <c r="I45" s="131"/>
    </row>
    <row r="46" spans="1:9" ht="31.15" customHeight="1" x14ac:dyDescent="0.2">
      <c r="A46" s="133"/>
      <c r="B46" s="134"/>
      <c r="C46" s="134"/>
      <c r="D46" s="134"/>
      <c r="E46" s="134"/>
      <c r="F46" s="134"/>
      <c r="G46" s="134"/>
      <c r="H46" s="134"/>
      <c r="I46" s="135"/>
    </row>
    <row r="47" spans="1:9" ht="31.15" customHeight="1" x14ac:dyDescent="0.2">
      <c r="A47" s="136"/>
      <c r="B47" s="137"/>
      <c r="C47" s="137"/>
      <c r="D47" s="137"/>
      <c r="E47" s="137"/>
      <c r="F47" s="137"/>
      <c r="G47" s="137"/>
      <c r="H47" s="137"/>
      <c r="I47" s="138"/>
    </row>
    <row r="48" spans="1:9" ht="31.15" customHeight="1" x14ac:dyDescent="0.2">
      <c r="A48" s="139"/>
      <c r="B48" s="140"/>
      <c r="C48" s="140"/>
      <c r="D48" s="140"/>
      <c r="E48" s="140"/>
      <c r="F48" s="140"/>
      <c r="G48" s="140"/>
      <c r="H48" s="140"/>
      <c r="I48" s="141"/>
    </row>
    <row r="49" spans="1:9" ht="15" customHeight="1" x14ac:dyDescent="0.2"/>
    <row r="50" spans="1:9" ht="31.15" customHeight="1" x14ac:dyDescent="0.2">
      <c r="A50" s="129" t="s">
        <v>4</v>
      </c>
      <c r="B50" s="130"/>
      <c r="C50" s="130"/>
      <c r="D50" s="130"/>
      <c r="E50" s="130"/>
      <c r="F50" s="130"/>
      <c r="G50" s="130"/>
      <c r="H50" s="130"/>
      <c r="I50" s="131"/>
    </row>
    <row r="51" spans="1:9" ht="31.15" customHeight="1" x14ac:dyDescent="0.2">
      <c r="A51" s="133"/>
      <c r="B51" s="134"/>
      <c r="C51" s="134"/>
      <c r="D51" s="134"/>
      <c r="E51" s="134"/>
      <c r="F51" s="134"/>
      <c r="G51" s="134"/>
      <c r="H51" s="134"/>
      <c r="I51" s="135"/>
    </row>
    <row r="52" spans="1:9" ht="31.15" customHeight="1" x14ac:dyDescent="0.2">
      <c r="A52" s="136"/>
      <c r="B52" s="137"/>
      <c r="C52" s="137"/>
      <c r="D52" s="137"/>
      <c r="E52" s="137"/>
      <c r="F52" s="137"/>
      <c r="G52" s="137"/>
      <c r="H52" s="137"/>
      <c r="I52" s="138"/>
    </row>
    <row r="53" spans="1:9" ht="31.15" customHeight="1" x14ac:dyDescent="0.2">
      <c r="A53" s="139"/>
      <c r="B53" s="140"/>
      <c r="C53" s="140"/>
      <c r="D53" s="140"/>
      <c r="E53" s="140"/>
      <c r="F53" s="140"/>
      <c r="G53" s="140"/>
      <c r="H53" s="140"/>
      <c r="I53" s="141"/>
    </row>
  </sheetData>
  <mergeCells count="20">
    <mergeCell ref="A51:I53"/>
    <mergeCell ref="A40:I40"/>
    <mergeCell ref="A45:I45"/>
    <mergeCell ref="A50:I50"/>
    <mergeCell ref="A41:I43"/>
    <mergeCell ref="A46:I48"/>
    <mergeCell ref="B2:C2"/>
    <mergeCell ref="B3:E3"/>
    <mergeCell ref="A29:I31"/>
    <mergeCell ref="A34:I36"/>
    <mergeCell ref="A6:I6"/>
    <mergeCell ref="A11:I11"/>
    <mergeCell ref="A16:I16"/>
    <mergeCell ref="A23:I23"/>
    <mergeCell ref="A28:I28"/>
    <mergeCell ref="A33:I33"/>
    <mergeCell ref="A7:I9"/>
    <mergeCell ref="A12:I14"/>
    <mergeCell ref="A17:I19"/>
    <mergeCell ref="A24:I26"/>
  </mergeCells>
  <phoneticPr fontId="1"/>
  <printOptions horizontalCentered="1"/>
  <pageMargins left="0.78740157480314965" right="0.59055118110236227" top="0.59055118110236227" bottom="0.59055118110236227" header="0.31496062992125984" footer="0.31496062992125984"/>
  <pageSetup paperSize="9" scale="97" orientation="portrait" r:id="rId1"/>
  <rowBreaks count="2" manualBreakCount="2">
    <brk id="20" max="8" man="1"/>
    <brk id="37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"/>
  <sheetViews>
    <sheetView workbookViewId="0">
      <selection activeCell="B23" sqref="A23:B24"/>
    </sheetView>
  </sheetViews>
  <sheetFormatPr defaultRowHeight="13" x14ac:dyDescent="0.2"/>
  <cols>
    <col min="2" max="2" width="25.90625" customWidth="1"/>
    <col min="3" max="3" width="3.90625" customWidth="1"/>
    <col min="4" max="4" width="15.453125" customWidth="1"/>
    <col min="5" max="10" width="27.6328125" bestFit="1" customWidth="1"/>
  </cols>
  <sheetData>
    <row r="1" spans="1:12" x14ac:dyDescent="0.2">
      <c r="A1" s="2" t="s">
        <v>3</v>
      </c>
      <c r="B1" s="2" t="s">
        <v>84</v>
      </c>
      <c r="D1" s="2" t="s">
        <v>117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</row>
    <row r="2" spans="1:12" x14ac:dyDescent="0.2">
      <c r="A2" s="29" t="s">
        <v>102</v>
      </c>
      <c r="B2" s="29"/>
      <c r="C2" s="30"/>
      <c r="D2" s="29" t="s">
        <v>115</v>
      </c>
      <c r="E2" s="29">
        <v>4050</v>
      </c>
      <c r="F2" s="29">
        <v>3600</v>
      </c>
      <c r="G2" s="29">
        <v>3150</v>
      </c>
      <c r="H2" s="29">
        <v>3150</v>
      </c>
      <c r="I2" s="29">
        <v>2800</v>
      </c>
      <c r="J2" s="29">
        <v>2450</v>
      </c>
    </row>
    <row r="3" spans="1:12" x14ac:dyDescent="0.2">
      <c r="A3" s="29" t="s">
        <v>103</v>
      </c>
      <c r="B3" s="29" t="s">
        <v>95</v>
      </c>
      <c r="D3" s="29" t="s">
        <v>116</v>
      </c>
      <c r="E3" s="29">
        <v>3600</v>
      </c>
      <c r="F3" s="29">
        <v>3200</v>
      </c>
      <c r="G3" s="29">
        <v>2800</v>
      </c>
      <c r="H3" s="29">
        <v>2700</v>
      </c>
      <c r="I3" s="29">
        <v>2400</v>
      </c>
      <c r="J3" s="29">
        <v>2100</v>
      </c>
    </row>
    <row r="4" spans="1:12" x14ac:dyDescent="0.2">
      <c r="A4" s="29" t="s">
        <v>104</v>
      </c>
      <c r="B4" s="29" t="s">
        <v>96</v>
      </c>
    </row>
    <row r="5" spans="1:12" x14ac:dyDescent="0.2">
      <c r="A5" s="29" t="s">
        <v>105</v>
      </c>
      <c r="B5" s="29"/>
      <c r="D5" s="2" t="s">
        <v>94</v>
      </c>
    </row>
    <row r="6" spans="1:12" x14ac:dyDescent="0.2">
      <c r="A6" s="29" t="s">
        <v>106</v>
      </c>
      <c r="B6" s="29" t="s">
        <v>97</v>
      </c>
      <c r="D6" s="29">
        <v>7000</v>
      </c>
    </row>
    <row r="7" spans="1:12" x14ac:dyDescent="0.2">
      <c r="A7" s="29" t="s">
        <v>107</v>
      </c>
      <c r="B7" s="29"/>
    </row>
    <row r="8" spans="1:12" x14ac:dyDescent="0.2">
      <c r="A8" s="29" t="s">
        <v>108</v>
      </c>
      <c r="B8" s="29" t="s">
        <v>98</v>
      </c>
    </row>
    <row r="9" spans="1:12" x14ac:dyDescent="0.2">
      <c r="A9" s="29" t="s">
        <v>109</v>
      </c>
      <c r="B9" s="29" t="s">
        <v>99</v>
      </c>
    </row>
    <row r="10" spans="1:12" x14ac:dyDescent="0.2">
      <c r="A10" s="29" t="s">
        <v>110</v>
      </c>
      <c r="B10" s="29" t="s">
        <v>100</v>
      </c>
    </row>
    <row r="11" spans="1:12" x14ac:dyDescent="0.2">
      <c r="A11" s="29" t="s">
        <v>111</v>
      </c>
      <c r="B11" s="29" t="s">
        <v>101</v>
      </c>
    </row>
    <row r="12" spans="1:12" x14ac:dyDescent="0.2">
      <c r="A12" s="1"/>
      <c r="B12" s="1"/>
    </row>
    <row r="13" spans="1:12" x14ac:dyDescent="0.2">
      <c r="A13" s="2" t="s">
        <v>37</v>
      </c>
      <c r="B13" s="2"/>
    </row>
    <row r="14" spans="1:12" x14ac:dyDescent="0.2">
      <c r="A14" s="1" t="s">
        <v>41</v>
      </c>
      <c r="B14" s="1" t="s">
        <v>41</v>
      </c>
      <c r="L14">
        <f>IF(AND(B7="あり",F14="１割"),'[1]参照シート【触らないで！】'!$E$2,IF(AND(B7="あり",F14="２割"),'参照シート【触らないで！！】'!$F$2,IF(AND(B7="あり",F14="３割"),'参照シート【触らないで！！】'!$G$2,IF(AND(B7="なし",F14="１割"),'参照シート【触らないで！！】'!$H$2,IF(AND(B7="なし",F14="２割"),'参照シート【触らないで！！】'!$I$2,IF(AND(B7="なし",F14="３割"),'参照シート【触らないで！！】'!$J$2,0))))))</f>
        <v>0</v>
      </c>
    </row>
    <row r="15" spans="1:12" x14ac:dyDescent="0.2">
      <c r="A15" s="1" t="s">
        <v>50</v>
      </c>
      <c r="B15" s="1" t="s">
        <v>42</v>
      </c>
    </row>
    <row r="16" spans="1:12" x14ac:dyDescent="0.2">
      <c r="A16" s="1" t="s">
        <v>51</v>
      </c>
      <c r="B16" s="1" t="s">
        <v>43</v>
      </c>
    </row>
    <row r="17" spans="1:2" x14ac:dyDescent="0.2">
      <c r="A17" s="1" t="s">
        <v>52</v>
      </c>
      <c r="B17" s="1" t="s">
        <v>44</v>
      </c>
    </row>
    <row r="19" spans="1:2" ht="16.5" x14ac:dyDescent="0.2">
      <c r="A19" s="32" t="s">
        <v>81</v>
      </c>
      <c r="B19" s="2"/>
    </row>
    <row r="20" spans="1:2" x14ac:dyDescent="0.2">
      <c r="A20" s="9">
        <v>1</v>
      </c>
      <c r="B20">
        <v>1</v>
      </c>
    </row>
    <row r="21" spans="1:2" x14ac:dyDescent="0.2">
      <c r="A21">
        <v>0</v>
      </c>
      <c r="B21">
        <v>2</v>
      </c>
    </row>
    <row r="22" spans="1:2" x14ac:dyDescent="0.2">
      <c r="B22">
        <v>3</v>
      </c>
    </row>
    <row r="23" spans="1:2" x14ac:dyDescent="0.2">
      <c r="B23">
        <v>4</v>
      </c>
    </row>
    <row r="24" spans="1:2" x14ac:dyDescent="0.2">
      <c r="B24">
        <v>5</v>
      </c>
    </row>
    <row r="26" spans="1:2" x14ac:dyDescent="0.2">
      <c r="A26" s="33" t="s">
        <v>85</v>
      </c>
      <c r="B26" s="31" t="s">
        <v>86</v>
      </c>
    </row>
    <row r="27" spans="1:2" x14ac:dyDescent="0.2">
      <c r="B27" s="31" t="s">
        <v>87</v>
      </c>
    </row>
    <row r="28" spans="1:2" x14ac:dyDescent="0.2">
      <c r="B28" s="31" t="s">
        <v>88</v>
      </c>
    </row>
    <row r="29" spans="1:2" x14ac:dyDescent="0.2">
      <c r="B29" s="31" t="s">
        <v>89</v>
      </c>
    </row>
  </sheetData>
  <sheetProtection password="CC71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利用者リスト</vt:lpstr>
      <vt:lpstr>業務報告書（１）</vt:lpstr>
      <vt:lpstr>業務報告書（２）</vt:lpstr>
      <vt:lpstr>参照シート【触らないで！！】</vt:lpstr>
      <vt:lpstr>'業務報告書（１）'!Print_Area</vt:lpstr>
      <vt:lpstr>'業務報告書（２）'!Print_Area</vt:lpstr>
      <vt:lpstr>利用者リスト!Print_Area</vt:lpstr>
      <vt:lpstr>利用者リスト!Print_Titles</vt:lpstr>
      <vt:lpstr>請求金額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Windows ユーザー</cp:lastModifiedBy>
  <cp:revision/>
  <cp:lastPrinted>2026-08-12T05:18:34Z</cp:lastPrinted>
  <dcterms:created xsi:type="dcterms:W3CDTF">2018-09-04T06:26:57Z</dcterms:created>
  <dcterms:modified xsi:type="dcterms:W3CDTF">2026-08-12T05:27:43Z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0x010100E92E13A6ABD5874896B66986121500F3</vt:lpwstr>
  </property>
  <property fmtid="{D5CDD505-2E9C-101B-9397-08002B2CF9AE}" pid="3" name="MediaServiceImageTags">
    <vt:lpwstr/>
  </property>
</Properties>
</file>